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activeTab="2"/>
  </bookViews>
  <sheets>
    <sheet name="str tytuł" sheetId="4" r:id="rId1"/>
    <sheet name="tab el scalonych" sheetId="3" r:id="rId2"/>
    <sheet name="Przedmiar robót" sheetId="2" r:id="rId3"/>
  </sheets>
  <calcPr calcId="125725"/>
  <fileRecoveryPr repairLoad="1"/>
</workbook>
</file>

<file path=xl/calcChain.xml><?xml version="1.0" encoding="utf-8"?>
<calcChain xmlns="http://schemas.openxmlformats.org/spreadsheetml/2006/main">
  <c r="G137" i="2"/>
  <c r="G151"/>
  <c r="B12" i="3"/>
  <c r="A12"/>
  <c r="B11"/>
  <c r="A11"/>
  <c r="B10"/>
  <c r="A10"/>
  <c r="B9"/>
  <c r="A9"/>
  <c r="B8"/>
  <c r="A8"/>
  <c r="B7"/>
  <c r="A7"/>
  <c r="B6"/>
  <c r="A6"/>
  <c r="G165" i="2"/>
  <c r="G164" s="1"/>
  <c r="G161"/>
  <c r="G160"/>
  <c r="G158"/>
  <c r="G157"/>
  <c r="G156"/>
  <c r="G155"/>
  <c r="G154"/>
  <c r="G153"/>
  <c r="G152"/>
  <c r="G150"/>
  <c r="G149"/>
  <c r="G148"/>
  <c r="G147"/>
  <c r="G146"/>
  <c r="G145"/>
  <c r="G142"/>
  <c r="G141"/>
  <c r="G140"/>
  <c r="G139"/>
  <c r="G138"/>
  <c r="G136"/>
  <c r="G135"/>
  <c r="G134"/>
  <c r="G133"/>
  <c r="G132"/>
  <c r="G131"/>
  <c r="G130"/>
  <c r="G128"/>
  <c r="G126"/>
  <c r="G124"/>
  <c r="G122"/>
  <c r="G120"/>
  <c r="G118"/>
  <c r="G117"/>
  <c r="G115"/>
  <c r="G114"/>
  <c r="G113"/>
  <c r="G112"/>
  <c r="G110"/>
  <c r="G106"/>
  <c r="G104"/>
  <c r="G97"/>
  <c r="G96"/>
  <c r="G95"/>
  <c r="G94"/>
  <c r="G92"/>
  <c r="G91"/>
  <c r="G90"/>
  <c r="G89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7"/>
  <c r="G46"/>
  <c r="G42"/>
  <c r="G40"/>
  <c r="G39"/>
  <c r="G38"/>
  <c r="G35"/>
  <c r="G33"/>
  <c r="G30"/>
  <c r="G26"/>
  <c r="G25"/>
  <c r="G24"/>
  <c r="G22"/>
  <c r="G21"/>
  <c r="G19"/>
  <c r="G17"/>
  <c r="G15"/>
  <c r="G13"/>
  <c r="G9"/>
  <c r="G7"/>
  <c r="G6" s="1"/>
  <c r="G129" l="1"/>
  <c r="C10" i="3" s="1"/>
  <c r="G93" i="2"/>
  <c r="C9" i="3" s="1"/>
  <c r="G88" i="2"/>
  <c r="C8" i="3" s="1"/>
  <c r="G8" i="2"/>
  <c r="C6" i="3" s="1"/>
  <c r="C12"/>
  <c r="C11"/>
  <c r="G23" i="2"/>
  <c r="C7" i="3" s="1"/>
  <c r="C5"/>
  <c r="G5" i="2" l="1"/>
  <c r="C13" i="3"/>
</calcChain>
</file>

<file path=xl/sharedStrings.xml><?xml version="1.0" encoding="utf-8"?>
<sst xmlns="http://schemas.openxmlformats.org/spreadsheetml/2006/main" count="526" uniqueCount="239">
  <si>
    <t>Tuleja kołnierzowa ze stali KO Dz=168,3x2,5mm z kołnierzem obrotowym DN150 GK-AlSi 12 typ C</t>
  </si>
  <si>
    <t>Tuleja kołnierzowa ze stali KO Dz=139,7x2,5mm z kołnierzem obrotowym DN125 GK-AlSi 12 typ C</t>
  </si>
  <si>
    <t>Tuleja kołnierzowa ze stali K.O. Dz=114,3x2,0mm z kołnierzem obrotowym DN100 GK-AlSi 12 typ C</t>
  </si>
  <si>
    <t>Tuleja kołnierzowa ze stali K.O. Dz=88,9x2,0mm z kołnierzem obrotowym DN80 GK-AlSi 12 typ C</t>
  </si>
  <si>
    <t>Kolano gładkie 90° Dz=219,1x3,0mm, R = 1,5D ze stali K.O.</t>
  </si>
  <si>
    <t>Kolano gładkie 90° Dz=168,3x2,5mm, R = 1,5D ze stali K.O.</t>
  </si>
  <si>
    <t>Kolano gładkie 90° Dz=114,3x2,0mm, R = 1,5D ze stali K.O.</t>
  </si>
  <si>
    <t>Kolano gładkie 90° Dz=88,9x2,0mm, R = 1,5D ze stali K.O.</t>
  </si>
  <si>
    <t>Kolano gładkie 90° Dz=60,3x2,0mm, R = 1,5D ze stali K.O.</t>
  </si>
  <si>
    <t>Zwężka symetryczna 300/200x3,0mm ze stali K.O.</t>
  </si>
  <si>
    <t>Zwężka symetryczna 250/125x2,5mm ze stali K.O.</t>
  </si>
  <si>
    <t>Zwężka symetryczna 200/150x2,5mm ze stali K.O.</t>
  </si>
  <si>
    <t>Zwężka symetryczna 200/125x2,5mm ze stali K.O.</t>
  </si>
  <si>
    <t>Kolano gładkie 90° Dz=139,7x2,0mm, R = 1,5D ze stali K.O.</t>
  </si>
  <si>
    <t>Zwężka symetryczna 100/80x2,0mm ze stali K.O.</t>
  </si>
  <si>
    <t>Zwężka symetryczna 80/50x2,0mm ze stali K.O.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</si>
  <si>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</si>
  <si>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</si>
  <si>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</si>
  <si>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</si>
  <si>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</si>
  <si>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</si>
  <si>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</si>
  <si>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</si>
  <si>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</si>
  <si>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</si>
  <si>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</si>
  <si>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</si>
  <si>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</si>
  <si>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</si>
  <si>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Rura Dz = 273x3,0mm ze szwem ze stali K.O.</t>
  </si>
  <si>
    <t>Rura Dz = 219,1x3,0mm ze szwem ze stali K.O.</t>
  </si>
  <si>
    <t>Rura Dz = 168,3x2,5mm ze szwem ze stali K.O.</t>
  </si>
  <si>
    <t>Rura Dz = 114,3x2,0mm ze szwem ze stali K.O.</t>
  </si>
  <si>
    <t>Rura Dz = 88,9x2,0mm ze szwem ze stali K.O.</t>
  </si>
  <si>
    <t>Rura Dz = 60,3x2,0mm ze szwem ze stali K.O.</t>
  </si>
  <si>
    <t>Wentylator dachowy typ RE/A25 0160</t>
  </si>
  <si>
    <t>Przewód kanalizacyjny Dz 110 z wpustem podłogowym</t>
  </si>
  <si>
    <t>Podgrzewacz pojemnościowy wody v=100 l , armatura zabezpieczająca</t>
  </si>
  <si>
    <t>Śmietnik o poj 110 l na kółkach, plastikowy lub stal oc z perforowanym dnem</t>
  </si>
  <si>
    <t>Instalacja gorącej wody do płukania sita DN25 PP PN25, zawór elektromagnetyczny DN20, zawory kulowe odcinające, by-pass podgrzewacza, zawór antyskażeniowy Socla przed podgrzewaczem, zawór zwrotny przed sitem</t>
  </si>
  <si>
    <t>POMPOWNIA ŚCIEKÓW SUROWYCH Ob.-7</t>
  </si>
  <si>
    <t>Zawór zwrotny kulowy kołnierzowy DN80</t>
  </si>
  <si>
    <t>Zasuwa kołnierzowa z miękkim uszczelnieniem lub zasuwa nożowa DN80</t>
  </si>
  <si>
    <t>STACJA ODWADNIANIA OSADÓW I PIX - Ob.-7/8</t>
  </si>
  <si>
    <t>m</t>
  </si>
  <si>
    <t>MHIG-03 urządzenie do higienizacji osadów</t>
  </si>
  <si>
    <t>wapnem. Zasobnik wapna z komorą opróżniania</t>
  </si>
  <si>
    <t>Dozownik wapna: długość 1600 mm, wydajność</t>
  </si>
  <si>
    <t>12-70 kg wapna/h. Stal nierdzewna AISI 304</t>
  </si>
  <si>
    <t>Wentylator z filtrem powietrza 0,06 kW, Dozownik 0,37 kW, 400V, Tablica kontrolna IP65, kontroluje i zabezpiecza pracę zasobnika i dozownika wapna oraz</t>
  </si>
  <si>
    <t>PF-MH060-B2 śrubowa pompa osadu</t>
  </si>
  <si>
    <t>polielektrolitu. Zbiornik polietylenowy 1000 l,</t>
  </si>
  <si>
    <t>z podziałką poziomu napełnienia, wyposażenie</t>
  </si>
  <si>
    <t>Zwężka symetryczna 80/50x2,0mm</t>
  </si>
  <si>
    <t>ze stali K.O.</t>
  </si>
  <si>
    <t>Rura Dz=60,3x2,5mm, ze stali K.O.</t>
  </si>
  <si>
    <t>Tuleja kołnierzowa ze stali K.O. Dz=60,3x2,0mm z</t>
  </si>
  <si>
    <t>kołnierzem obrotowym DN50 GK-AlSi 12 TYP C</t>
  </si>
  <si>
    <t>kołnierzem obrotowym DN80 GK-AlSi 12 TYP C</t>
  </si>
  <si>
    <t>osłonową 025</t>
  </si>
  <si>
    <t>Materiały łączne (śruby, nakrętki, podkładki)</t>
  </si>
  <si>
    <t>wraz z podkładkami z neoprenu dla każdego połączenia kołnierzowego</t>
  </si>
  <si>
    <t>Przewody wodociągowe PP, kształtki, zawory kulowe, zawory zwrotne, Dn50, Dn25</t>
  </si>
  <si>
    <t>Kanalizacja wewnętrzna PVC, 2 wpusty podłogowe żeliwne, odprowadzenie odcieku z prasy z wanny pod prasą Dn150, Dn110</t>
  </si>
  <si>
    <t>Grzejnik naścienny elektryczny, olejowy 0,5kW</t>
  </si>
  <si>
    <t>Grzejnik naścienny elektryczny, olejowy 1,0kW</t>
  </si>
  <si>
    <t>szt</t>
  </si>
  <si>
    <t>kpl</t>
  </si>
  <si>
    <t>Podstawa wyceny</t>
  </si>
  <si>
    <t>ilość</t>
  </si>
  <si>
    <t>I</t>
  </si>
  <si>
    <t>Automatyczna stacja zlewcze STZ-201, wersja w kontenerze. Moduł rejestracji ilości i źródła ścieków dowożonych. Termoizolacja., ENKO Zakład Pracy Chronionej lub równoważne</t>
  </si>
  <si>
    <t>SST/H</t>
  </si>
  <si>
    <t>II</t>
  </si>
  <si>
    <t>pływający (ruchomy), Q= 13 l/s i H= 3,7 m. 2,0 kW, 3~/400V/50Hz, rozruch bezpośredni, IP68, H180, prąd nominalny: 4,8A , prod. ITT WW&amp;W (Flygt) lub równoważny</t>
  </si>
  <si>
    <t>Cena jedn.</t>
  </si>
  <si>
    <t>Wartość</t>
  </si>
  <si>
    <r>
      <t>Dmuchawa typu Roots'a Delta Blower GM7L/DN80 z obudową dźwiękochłonną Q = 6,9 Nm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/min, Ap = 500mbar, Ns = 11,0kW, n = 2930 obr/min, prod. AERZEN Polska lub równoważne</t>
    </r>
  </si>
  <si>
    <r>
      <t>Wywietrzak kanalizacyjny 0110 z</t>
    </r>
    <r>
      <rPr>
        <sz val="10"/>
        <rFont val="Calibri"/>
        <family val="2"/>
        <charset val="238"/>
      </rPr>
      <t xml:space="preserve"> PVC</t>
    </r>
  </si>
  <si>
    <r>
      <t>Kanał Spiro Dn200 typ SRP lub</t>
    </r>
    <r>
      <rPr>
        <sz val="10"/>
        <rFont val="Calibri"/>
        <family val="2"/>
        <charset val="238"/>
      </rPr>
      <t xml:space="preserve"> PVC </t>
    </r>
    <r>
      <rPr>
        <sz val="10"/>
        <rFont val="Calibri"/>
        <family val="2"/>
        <charset val="238"/>
      </rPr>
      <t>doprowadzający powietrze do dmuchawy</t>
    </r>
  </si>
  <si>
    <r>
      <t>Instalacja wody ciepłej i zimnej dla celów sanitarnych</t>
    </r>
    <r>
      <rPr>
        <sz val="10"/>
        <rFont val="Calibri"/>
        <family val="2"/>
        <charset val="238"/>
      </rPr>
      <t xml:space="preserve"> PP</t>
    </r>
    <r>
      <rPr>
        <sz val="10"/>
        <rFont val="Calibri"/>
        <family val="2"/>
        <charset val="238"/>
      </rPr>
      <t xml:space="preserve"> DN20 L=30mb, kanalizacja PCV DN50 i DN100, ustęp, natrysk, umywalka, podgrzewacz pojemnościowy 60l</t>
    </r>
  </si>
  <si>
    <r>
      <t>Elektrowibrator 0,32</t>
    </r>
    <r>
      <rPr>
        <sz val="10"/>
        <rFont val="Calibri"/>
        <family val="2"/>
        <charset val="238"/>
      </rPr>
      <t xml:space="preserve"> kW,</t>
    </r>
    <r>
      <rPr>
        <sz val="10"/>
        <rFont val="Calibri"/>
        <family val="2"/>
        <charset val="238"/>
      </rPr>
      <t xml:space="preserve"> IP65,</t>
    </r>
    <r>
      <rPr>
        <sz val="10"/>
        <rFont val="Calibri"/>
        <family val="2"/>
        <charset val="238"/>
      </rPr>
      <t xml:space="preserve"> 400V,</t>
    </r>
    <r>
      <rPr>
        <sz val="10"/>
        <rFont val="Calibri"/>
        <family val="2"/>
        <charset val="238"/>
      </rPr>
      <t xml:space="preserve"> 2750 rpm.</t>
    </r>
  </si>
  <si>
    <r>
      <t>CMP10-XL</t>
    </r>
    <r>
      <rPr>
        <sz val="10"/>
        <rFont val="Calibri"/>
        <family val="2"/>
        <charset val="238"/>
      </rPr>
      <t xml:space="preserve"> zespól przygotowania i dozowania</t>
    </r>
  </si>
  <si>
    <r>
      <t>Pompa dozująca</t>
    </r>
    <r>
      <rPr>
        <sz val="10"/>
        <rFont val="Calibri"/>
        <family val="2"/>
        <charset val="238"/>
      </rPr>
      <t xml:space="preserve"> PIX</t>
    </r>
    <r>
      <rPr>
        <sz val="10"/>
        <rFont val="Calibri"/>
        <family val="2"/>
        <charset val="238"/>
      </rPr>
      <t xml:space="preserve"> LMI 531, zawór,</t>
    </r>
  </si>
  <si>
    <r>
      <t>Orurowanie</t>
    </r>
    <r>
      <rPr>
        <sz val="10"/>
        <rFont val="Calibri"/>
        <family val="2"/>
        <charset val="238"/>
      </rPr>
      <t xml:space="preserve"> PIX</t>
    </r>
    <r>
      <rPr>
        <sz val="10"/>
        <rFont val="Calibri"/>
        <family val="2"/>
        <charset val="238"/>
      </rPr>
      <t xml:space="preserve"> 08x1,0mm PE wraz z rurą</t>
    </r>
  </si>
  <si>
    <r>
      <t>Umywalka, zasilanie w wodę zimną - 8 mb PP, kanalizacja DN50 5 mb -</t>
    </r>
    <r>
      <rPr>
        <sz val="10"/>
        <rFont val="Calibri"/>
        <family val="2"/>
        <charset val="238"/>
      </rPr>
      <t xml:space="preserve"> PP, PVC</t>
    </r>
  </si>
  <si>
    <t>III</t>
  </si>
  <si>
    <t>Wirnik łopatkowy, otwarty o przelocie 65mm 2,0 kW, 3~/400V/ 50Hz, rozruch bezpośredni, IP68, F155, prąd nominalny: 4,9 A, ITT WW&amp;W (Flygt) lub równoważne</t>
  </si>
  <si>
    <r>
      <t>wgłębnego z membranami z z EPDM. AOR = 7,8-10,0 kgO</t>
    </r>
    <r>
      <rPr>
        <vertAlign val="sub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/h; SOR = 15,6-20,0kgO</t>
    </r>
    <r>
      <rPr>
        <vertAlign val="sub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/h, AERZEN Polska lub ITT WW&amp;W (Flygt) lub równoważne</t>
    </r>
  </si>
  <si>
    <r>
      <t>odpływowym elastycznym Dn150 Typ DPW150KO; wydajność Qśr =70m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/h, Wodpol Sp. z o.o.lub równoważne</t>
    </r>
  </si>
  <si>
    <t>Przepustnica ścieków oczyszczonych Dn150 do zabudowy między kołnierzami PN10, z napędem ręcznym Ebro Armaturen lub równoważne</t>
  </si>
  <si>
    <t>Przepustnica ścieków oczyszczonych Dn150 do zabudowy między kołnierzami PN10, z napędem elektrycznym, Ebro Armaturen lub równoważne</t>
  </si>
  <si>
    <t>kołnierzami PN10, z napędem elektrycznym, Ebro Armaturen lub równoważne</t>
  </si>
  <si>
    <t>ręcznym Ebro Armaturen lub równoważne</t>
  </si>
  <si>
    <t>IV</t>
  </si>
  <si>
    <t>Pompa zatapialna do ścieków z prowadnicami, stopą sprzęgającą, górnym uchwytem typu NP 3085.160 MT/460, wirnik typu N, pływający (ruchomy), Q= 8 l/s i H= 8,9 m. 2,0 kW, 3~/400V/50Hz, rozruch bezpośredni, IP68, H180, prąd nominalny: 4,8A, ITT WW&amp;W (Flygt) lub równoważne</t>
  </si>
  <si>
    <t>Prefabrykowana pompownia z żelbetu B50 monolityczna o wymiarach średnicy 01600 i L = 3200mm, ze stropem oraz włazem dwudzielnym o wym. 1100x650mm ze stali KO. Orurowanie w pomowni Dn80/80 [88,9] ze stali KO, armatura zaporowa obsługiwana z poziomu terenu., WODPOL Sp. z o.o.lub równoważne</t>
  </si>
  <si>
    <r>
      <t>NP08CK prasa taśmowa z zagęszczaczem śrubowo-bębnowym, przepustowość do 6m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/h Taśma bezstykowa, szerokość 0,8 m, poliestr. Łożyska SKF. System pneumatycznej kontroli i automatycznej korekty położenia taśmy filtracyjnej. Stal nierdzewna AISI 304 Prasa 0,25 kW, Zagęszczacz 0,37kW, Pompa płucząca Q=5,5m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/h, 5 bar, 2,2 kW. Panel kontrolny IP65, kontroluje i zabezpiecza pracę prasy, pomp osadu i polielektrolitu, przenośnika osadu. Sprężarka tłokowa bezolejowa, 1,1kW, 240 V, zb. powietrza 24 l., EKOFINN-POL lub równoważne</t>
    </r>
  </si>
  <si>
    <t>ZOW-1 zespół odzysku wody płuczącej Zbiornik o wymiarach 800x400x940mm, stal nierdzewna, zawór zwrotny, czujnik poziomu cieczy. 220V, 50 Hz, IP 65, sterowanie, elektrozawór sygnałem alarmowym, EKOFINN-POL lub równoważne</t>
  </si>
  <si>
    <t>PS 200/5.0 przenośnik ślimakowy osadu i wapna Długość 5000 mm, Stal nierdzewna AISI304 Ślimak bezwałowy - stal konstrukcyjna zabezpieczona antykorozyjnie. 1,1 kW, 400V, EKOFINN-POL lub równoważne</t>
  </si>
  <si>
    <t>V</t>
  </si>
  <si>
    <t>przenośników osadu., EKOFINN-POL lub równoważne</t>
  </si>
  <si>
    <r>
      <t>Bezstopniowa regulacja przepływu 1^6m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/h, obudowa żeliwna. 1,5</t>
    </r>
    <r>
      <rPr>
        <sz val="10"/>
        <rFont val="Calibri"/>
        <family val="2"/>
        <charset val="238"/>
      </rPr>
      <t xml:space="preserve"> kW, 400V,</t>
    </r>
    <r>
      <rPr>
        <sz val="10"/>
        <rFont val="Calibri"/>
        <family val="2"/>
        <charset val="238"/>
      </rPr>
      <t xml:space="preserve"> 50Hz, IP55,  EKOFINN-POL lub równoważne</t>
    </r>
  </si>
  <si>
    <r>
      <t xml:space="preserve">ze stali nierdzewnej AISI 304. Mieszadło 0,75 kW, pompa dozująca nurnikowa </t>
    </r>
    <r>
      <rPr>
        <sz val="10"/>
        <rFont val="Calibri"/>
        <family val="2"/>
        <charset val="238"/>
      </rPr>
      <t>PD-XL</t>
    </r>
    <r>
      <rPr>
        <sz val="10"/>
        <rFont val="Calibri"/>
        <family val="2"/>
        <charset val="238"/>
      </rPr>
      <t xml:space="preserve"> - 0,3</t>
    </r>
    <r>
      <rPr>
        <sz val="10"/>
        <rFont val="Calibri"/>
        <family val="2"/>
        <charset val="238"/>
      </rPr>
      <t xml:space="preserve"> kW,</t>
    </r>
    <r>
      <rPr>
        <sz val="10"/>
        <rFont val="Calibri"/>
        <family val="2"/>
        <charset val="238"/>
      </rPr>
      <t xml:space="preserve"> wydatek 0-300 l/h, uszczelnienie teflonowe,  EKOFINN-POL lub równoważne</t>
    </r>
  </si>
  <si>
    <t>stopowy, trójdrogowy, przewód powrotny,Milton-Roy lub równoważny</t>
  </si>
  <si>
    <r>
      <t>Zintegrowana paleta ze zbiornikiem</t>
    </r>
    <r>
      <rPr>
        <sz val="10"/>
        <rFont val="Calibri"/>
        <family val="2"/>
        <charset val="238"/>
      </rPr>
      <t xml:space="preserve"> PIX</t>
    </r>
    <r>
      <rPr>
        <sz val="10"/>
        <rFont val="Calibri"/>
        <family val="2"/>
        <charset val="238"/>
      </rPr>
      <t xml:space="preserve"> o pojemności</t>
    </r>
    <r>
      <rPr>
        <sz val="10"/>
        <rFont val="Calibri"/>
        <family val="2"/>
        <charset val="238"/>
      </rPr>
      <t xml:space="preserve"> 1000dm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 xml:space="preserve"> z PEHD, Żurnalski lub równoważne</t>
    </r>
  </si>
  <si>
    <t>Wentylator dachowy RE/A25 0160, Danfoss lub równoważne</t>
  </si>
  <si>
    <t>Pompa zatapialna osadu wraz ze stopą sprzęgającą, prowadnicami, górnym uchwytem typu DP 3068.180.MT/470 Q = 1,3 l/s, H = 10,2 m Wirnik łopatkowy, otwarty o przelocie 65mm 2,0 kW, 3~/400V/ 50Hz, rozruch bezpośredni, IP68, F155, prąd nominalny: 4,9 A, ITT WW&amp;W (Flygt) lub równoważne</t>
  </si>
  <si>
    <t>VI</t>
  </si>
  <si>
    <t>para</t>
  </si>
  <si>
    <t>Zestawienie podstawowego wyposażenia bhp i p.poż.</t>
  </si>
  <si>
    <t>Sprzęt ratowniczy</t>
  </si>
  <si>
    <t>Sprzęt bhp</t>
  </si>
  <si>
    <t>Sprzęt gaśniczy</t>
  </si>
  <si>
    <t>Wyszczególnienie</t>
  </si>
  <si>
    <t>Koło ratunkowe</t>
  </si>
  <si>
    <t>Linka ratunkowa 15 m.</t>
  </si>
  <si>
    <t>Szelki asekuracyjne</t>
  </si>
  <si>
    <t>Środki ochrony układu oddechowego</t>
  </si>
  <si>
    <t>Apteczka pierwszej pomocy</t>
  </si>
  <si>
    <t>Detektor przenośny do wykrywania siarkowodoru i metanu</t>
  </si>
  <si>
    <t>Okulary ochronne</t>
  </si>
  <si>
    <t>Rękawice ochronne gumowe</t>
  </si>
  <si>
    <t>Rękawice robocze letnie</t>
  </si>
  <si>
    <t>Rękawice robocze zimowe</t>
  </si>
  <si>
    <t>Ubranie robocze letnie</t>
  </si>
  <si>
    <t>Ubranie robocze zimowe</t>
  </si>
  <si>
    <t>Bariery przestawne</t>
  </si>
  <si>
    <t>Gaśnica proszkowa 6 kg</t>
  </si>
  <si>
    <t>Koc gaśniczy</t>
  </si>
  <si>
    <t>AUTOMATYCZNA STACJA ZLEWCZA Ob.-3</t>
  </si>
  <si>
    <t>L.p.</t>
  </si>
  <si>
    <t>1.</t>
  </si>
  <si>
    <t>ZBIORNIK ŚCIEKÓW DOWOŻONYCH Ob.-4</t>
  </si>
  <si>
    <t>2.</t>
  </si>
  <si>
    <t>1 kpl</t>
  </si>
  <si>
    <t>Pompa zatapialna do ścieków z prowadnicami,</t>
  </si>
  <si>
    <t>stopą sprzęgającą, górnym uchwytem</t>
  </si>
  <si>
    <t>typu NP 3085.160 MT/463, wirnik typu N,</t>
  </si>
  <si>
    <t>Zawór zwrotny kulowy Dn50 zamontowany</t>
  </si>
  <si>
    <t>jako napowietrzający,</t>
  </si>
  <si>
    <t>Tuleja kołnierzowa ze stali K.O. Dz=88,9x2,0mm z</t>
  </si>
  <si>
    <t>kołnierzem obrotowym DN80 GK-AlSi 12 typ C</t>
  </si>
  <si>
    <t>Kolano gładkie 90° Dz=88,9x2,0mm,</t>
  </si>
  <si>
    <t>R = 1,5D ze stali K.O.</t>
  </si>
  <si>
    <t>Kolano gładkie 90° Dz=60,3x2,0mm,</t>
  </si>
  <si>
    <t>Rura Dz=60,3x2,5mm, ze szwem ze stali K.O.</t>
  </si>
  <si>
    <t>Rura Dz = 88,9x2,0mm, ze szwem ze stali K.O.</t>
  </si>
  <si>
    <t>BUDYNEK TECHNOLOGICZNY Ob.-5, REAKTOR SBR Ob.-6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</si>
  <si>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</si>
  <si>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</si>
  <si>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</si>
  <si>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</si>
  <si>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</si>
  <si>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</si>
  <si>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</si>
  <si>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</si>
  <si>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</si>
  <si>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</si>
  <si>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</si>
  <si>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</si>
  <si>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Pompa zatapialna osadu wraz ze stopą</t>
  </si>
  <si>
    <t>sprzęgającą, prowadnicami, górnym uchwytem</t>
  </si>
  <si>
    <t>typu DP 3068.180.MT/470, Q = 8,3 l/s, H = 7,5 m</t>
  </si>
  <si>
    <t>Mieszadło średnioobrotowe zatapialne do</t>
  </si>
  <si>
    <t>ścieków z prowadnicą 50x50 obrotową l= 4.0 m,</t>
  </si>
  <si>
    <t>SR 4640.410.SF, bez zwężki, 2,5kW, 3~/400V/ 50Hz, rozruch bezpośredni, IP68, F155, prąd nominalny: 5,3 A</t>
  </si>
  <si>
    <t>System napowietrzania drobnopęcherzykowego</t>
  </si>
  <si>
    <t>Dekanter z prowadnicami i przewodem</t>
  </si>
  <si>
    <t>Przepływomierz elektromagnetyczny ścieków oczyszczonych Dn 125 z wyjściem do AKPiA</t>
  </si>
  <si>
    <t>Zasuwa nożowa Dn150 do zabudowy między</t>
  </si>
  <si>
    <t>Przepustnica do sprężonego powietrza</t>
  </si>
  <si>
    <t>(wykonanie do temperatury 120°C) Dn100 do</t>
  </si>
  <si>
    <t>zabudowy między kołnierzami PN10, z napędem</t>
  </si>
  <si>
    <t>Przepustnica ścieków oczyszczonych Dn80 do zabudowy między kołnierzami PN10, z napędem elektrycznym</t>
  </si>
  <si>
    <t>Przepustnica Dn80 do zabudowy między</t>
  </si>
  <si>
    <t>kołnierzami PN10, z napędem ręcznym</t>
  </si>
  <si>
    <t>Zasuwa kołnierzowa Dn200 PN10 z miękkim uszczelnieniem i przedłużeniem wrzeciona ze stali KO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</si>
  <si>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</si>
  <si>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</si>
  <si>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</si>
  <si>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</si>
  <si>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</si>
  <si>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</si>
  <si>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</si>
  <si>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</si>
  <si>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</si>
  <si>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</si>
  <si>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</si>
  <si>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</si>
  <si>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</si>
  <si>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</si>
  <si>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</si>
  <si>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</si>
  <si>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</si>
  <si>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</si>
  <si>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</si>
  <si>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</si>
  <si>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</si>
  <si>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</si>
  <si>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Zasuwa kołnierzowa Dn100 PN10 z miękkim uszczelnieniem i przedłużeniem wrzeciona ze stali KO</t>
  </si>
  <si>
    <t>Zasuwa nożowa Dn80 z napędem ręcznym do zabudowy między kołnierzami PN10</t>
  </si>
  <si>
    <t>Zawór zwrotny kulowy Dn50 zamontowany jako napowietrzający,</t>
  </si>
  <si>
    <t>Kompensator stalowy Dn100 PN10, kołnierzowy</t>
  </si>
  <si>
    <t>Tuleja kołnierzowa ze stali KO Dz=273x3,0mm z kołnierzem obrotowym DN250 GK-AlSi 12 TYP C</t>
  </si>
  <si>
    <t>Tuleja kołnierzowa ze stali KO Dz=219,1x3,0mm z kołnierzem obrotowym DN200 GK-AlSi 12 typ C</t>
  </si>
  <si>
    <t>Jednostka</t>
  </si>
  <si>
    <t>-</t>
  </si>
  <si>
    <r>
      <t>Sito bębnowe do separacji skratek typu BOS 25 wydajność do 25 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/h otwory sita 4-5 mm, moc silnika 0.37 kW z prasą do skratek i szafąsterującą, Wodpol Sp. z o.o. lub równoważne</t>
    </r>
  </si>
  <si>
    <t>ZBIORNIK OSADÓW DOWOŻONYCH OB..-10</t>
  </si>
  <si>
    <t>VII</t>
  </si>
  <si>
    <t>INNE</t>
  </si>
  <si>
    <t>VIII</t>
  </si>
  <si>
    <t>ROZRUCH TECHNOLOGICZNY OCZYSZCZALNI</t>
  </si>
  <si>
    <t>Próby i rozruch technologiczny</t>
  </si>
  <si>
    <t>rycz</t>
  </si>
  <si>
    <t>TECHNOLOGIA OGÓŁEM</t>
  </si>
  <si>
    <t>TABELA ELEMENTÓW SCALONYCH</t>
  </si>
  <si>
    <t>Nr działu</t>
  </si>
  <si>
    <t>Obiekt</t>
  </si>
  <si>
    <t>Wartość PLN</t>
  </si>
  <si>
    <t>Oogółem wartość kosztorysowa netto</t>
  </si>
  <si>
    <t>OCZYSZCZALNIA ŚCIEKÓW KOMUNALNYCH W M. BOGUSZKÓW GM. MAGNUSZEW</t>
  </si>
  <si>
    <t>Boguszków gm. Magnuszew</t>
  </si>
  <si>
    <t>URZĄD GMINY MAGNUSZEW</t>
  </si>
  <si>
    <t>technologiczna</t>
  </si>
  <si>
    <t>Sporządził kalkulacje:</t>
  </si>
  <si>
    <t>Nazwa inwestycji     :</t>
  </si>
  <si>
    <t>Adres inwestycji      :</t>
  </si>
  <si>
    <t>Inwestor                  :</t>
  </si>
  <si>
    <t xml:space="preserve">branża                    : </t>
  </si>
  <si>
    <t>Data opracowania     :</t>
  </si>
  <si>
    <t>Wartość robót  netto :</t>
  </si>
  <si>
    <t xml:space="preserve">słownie                    : </t>
  </si>
  <si>
    <t>03.02.2013</t>
  </si>
  <si>
    <t>mgr inż.Piotr Korczak</t>
  </si>
  <si>
    <t>OCZYSZCZALNIA ŚCIEKÓW KOMUNALNYCH W M. BOGUSZKÓW GM. MAGNUSZEW - branża technologiczna</t>
  </si>
  <si>
    <t>PRZEDMIAR ROBÓT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</si>
</sst>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name val="Calibri"/>
      <family val="2"/>
      <charset val="238"/>
    </font>
    <font>
      <vertAlign val="subscript"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56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4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</xf>
    <xf numFmtId="4" fontId="14" fillId="0" borderId="10" xfId="0" applyNumberFormat="1" applyFont="1" applyFill="1" applyBorder="1" applyAlignment="1" applyProtection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16" fillId="0" borderId="1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/>
    </xf>
    <xf numFmtId="4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</xf>
    <xf numFmtId="4" fontId="5" fillId="0" borderId="9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top" wrapText="1"/>
    </xf>
    <xf numFmtId="0" fontId="6" fillId="0" borderId="7" xfId="0" applyNumberFormat="1" applyFont="1" applyFill="1" applyBorder="1" applyAlignment="1" applyProtection="1">
      <alignment horizontal="center" vertical="top"/>
    </xf>
    <xf numFmtId="4" fontId="17" fillId="0" borderId="10" xfId="0" applyNumberFormat="1" applyFont="1" applyFill="1" applyBorder="1" applyAlignment="1" applyProtection="1">
      <alignment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4" fontId="1" fillId="0" borderId="10" xfId="0" applyNumberFormat="1" applyFont="1" applyFill="1" applyBorder="1" applyAlignment="1" applyProtection="1">
      <alignment vertical="top"/>
    </xf>
    <xf numFmtId="0" fontId="17" fillId="0" borderId="7" xfId="0" applyNumberFormat="1" applyFont="1" applyFill="1" applyBorder="1" applyAlignment="1" applyProtection="1">
      <alignment horizontal="center" vertical="top"/>
    </xf>
    <xf numFmtId="0" fontId="1" fillId="0" borderId="15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vertical="top" wrapText="1"/>
    </xf>
    <xf numFmtId="0" fontId="6" fillId="0" borderId="5" xfId="0" applyNumberFormat="1" applyFont="1" applyFill="1" applyBorder="1" applyAlignment="1" applyProtection="1">
      <alignment vertical="top" wrapText="1"/>
    </xf>
    <xf numFmtId="4" fontId="1" fillId="0" borderId="14" xfId="0" applyNumberFormat="1" applyFont="1" applyFill="1" applyBorder="1" applyAlignment="1" applyProtection="1">
      <alignment vertical="top"/>
    </xf>
    <xf numFmtId="4" fontId="6" fillId="0" borderId="5" xfId="0" applyNumberFormat="1" applyFont="1" applyFill="1" applyBorder="1" applyAlignment="1" applyProtection="1">
      <alignment vertical="top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4" fontId="6" fillId="0" borderId="0" xfId="0" applyNumberFormat="1" applyFont="1" applyFill="1" applyBorder="1" applyAlignment="1" applyProtection="1">
      <alignment vertical="top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/>
    </xf>
    <xf numFmtId="0" fontId="6" fillId="0" borderId="16" xfId="0" applyNumberFormat="1" applyFont="1" applyFill="1" applyBorder="1" applyAlignment="1" applyProtection="1">
      <alignment horizontal="center" vertical="top"/>
    </xf>
    <xf numFmtId="0" fontId="6" fillId="0" borderId="17" xfId="0" applyNumberFormat="1" applyFont="1" applyFill="1" applyBorder="1" applyAlignment="1" applyProtection="1">
      <alignment horizontal="center" vertical="top"/>
    </xf>
    <xf numFmtId="0" fontId="6" fillId="0" borderId="18" xfId="0" applyNumberFormat="1" applyFont="1" applyFill="1" applyBorder="1" applyAlignment="1" applyProtection="1">
      <alignment horizontal="center" vertical="top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top" wrapText="1"/>
    </xf>
    <xf numFmtId="0" fontId="6" fillId="0" borderId="28" xfId="0" applyNumberFormat="1" applyFont="1" applyFill="1" applyBorder="1" applyAlignment="1" applyProtection="1">
      <alignment horizontal="center" vertical="top" wrapText="1"/>
    </xf>
    <xf numFmtId="0" fontId="6" fillId="0" borderId="33" xfId="0" applyNumberFormat="1" applyFont="1" applyFill="1" applyBorder="1" applyAlignment="1" applyProtection="1">
      <alignment horizontal="center" vertical="top" wrapText="1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</xf>
    <xf numFmtId="4" fontId="5" fillId="0" borderId="21" xfId="0" applyNumberFormat="1" applyFont="1" applyFill="1" applyBorder="1" applyAlignment="1" applyProtection="1">
      <alignment horizontal="center" vertical="center"/>
    </xf>
    <xf numFmtId="4" fontId="5" fillId="0" borderId="22" xfId="0" applyNumberFormat="1" applyFont="1" applyFill="1" applyBorder="1" applyAlignment="1" applyProtection="1">
      <alignment horizontal="center" vertical="center"/>
    </xf>
    <xf numFmtId="4" fontId="5" fillId="0" borderId="23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/>
    </xf>
    <xf numFmtId="4" fontId="3" fillId="0" borderId="20" xfId="0" applyNumberFormat="1" applyFont="1" applyFill="1" applyBorder="1" applyAlignment="1" applyProtection="1">
      <alignment horizontal="center" vertical="center"/>
    </xf>
    <xf numFmtId="4" fontId="5" fillId="0" borderId="14" xfId="0" applyNumberFormat="1" applyFont="1" applyFill="1" applyBorder="1" applyAlignment="1" applyProtection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</xf>
    <xf numFmtId="4" fontId="5" fillId="0" borderId="20" xfId="0" applyNumberFormat="1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4" fontId="3" fillId="0" borderId="20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9"/>
  <sheetViews>
    <sheetView zoomScaleNormal="100" workbookViewId="0">
      <selection activeCell="D18" sqref="D18"/>
    </sheetView>
  </sheetViews>
  <sheetFormatPr defaultRowHeight="12.75"/>
  <cols>
    <col min="2" max="2" width="18.85546875" customWidth="1"/>
    <col min="3" max="3" width="40.140625" style="70" customWidth="1"/>
  </cols>
  <sheetData>
    <row r="4" spans="2:3" ht="15">
      <c r="B4" s="94" t="s">
        <v>238</v>
      </c>
      <c r="C4" s="94"/>
    </row>
    <row r="6" spans="2:3" ht="38.25">
      <c r="B6" t="s">
        <v>228</v>
      </c>
      <c r="C6" s="85" t="s">
        <v>223</v>
      </c>
    </row>
    <row r="7" spans="2:3">
      <c r="B7" t="s">
        <v>229</v>
      </c>
      <c r="C7" s="85" t="s">
        <v>224</v>
      </c>
    </row>
    <row r="9" spans="2:3">
      <c r="B9" t="s">
        <v>230</v>
      </c>
      <c r="C9" s="85" t="s">
        <v>225</v>
      </c>
    </row>
    <row r="11" spans="2:3">
      <c r="B11" t="s">
        <v>231</v>
      </c>
      <c r="C11" s="85" t="s">
        <v>226</v>
      </c>
    </row>
    <row r="13" spans="2:3">
      <c r="B13" t="s">
        <v>227</v>
      </c>
      <c r="C13" s="85" t="s">
        <v>236</v>
      </c>
    </row>
    <row r="15" spans="2:3">
      <c r="B15" t="s">
        <v>232</v>
      </c>
      <c r="C15" s="85" t="s">
        <v>235</v>
      </c>
    </row>
    <row r="17" spans="2:3">
      <c r="B17" t="s">
        <v>233</v>
      </c>
      <c r="C17" s="86"/>
    </row>
    <row r="19" spans="2:3">
      <c r="B19" t="s">
        <v>234</v>
      </c>
      <c r="C19" s="85"/>
    </row>
  </sheetData>
  <mergeCells count="1">
    <mergeCell ref="B4:C4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view="pageBreakPreview" zoomScale="60" zoomScaleNormal="100" workbookViewId="0">
      <selection activeCell="G18" sqref="G18"/>
    </sheetView>
  </sheetViews>
  <sheetFormatPr defaultRowHeight="12.75"/>
  <cols>
    <col min="1" max="1" width="10.42578125" style="69" customWidth="1"/>
    <col min="2" max="2" width="44.42578125" style="70" customWidth="1"/>
    <col min="3" max="3" width="18.42578125" customWidth="1"/>
  </cols>
  <sheetData>
    <row r="2" spans="1:3" ht="13.5" thickBot="1"/>
    <row r="3" spans="1:3">
      <c r="A3" s="95" t="s">
        <v>218</v>
      </c>
      <c r="B3" s="96"/>
      <c r="C3" s="97"/>
    </row>
    <row r="4" spans="1:3">
      <c r="A4" s="74" t="s">
        <v>219</v>
      </c>
      <c r="B4" s="71" t="s">
        <v>220</v>
      </c>
      <c r="C4" s="84" t="s">
        <v>221</v>
      </c>
    </row>
    <row r="5" spans="1:3">
      <c r="A5" s="78" t="s">
        <v>71</v>
      </c>
      <c r="B5" s="72" t="s">
        <v>131</v>
      </c>
      <c r="C5" s="75">
        <f>'Przedmiar robót'!G6</f>
        <v>0</v>
      </c>
    </row>
    <row r="6" spans="1:3">
      <c r="A6" s="76" t="str">
        <f>'Przedmiar robót'!A8</f>
        <v>II</v>
      </c>
      <c r="B6" s="73" t="str">
        <f>'Przedmiar robót'!C8</f>
        <v>ZBIORNIK ŚCIEKÓW DOWOŻONYCH Ob.-4</v>
      </c>
      <c r="C6" s="77">
        <f>'Przedmiar robót'!G8</f>
        <v>0</v>
      </c>
    </row>
    <row r="7" spans="1:3" ht="25.5">
      <c r="A7" s="76" t="str">
        <f>'Przedmiar robót'!A23</f>
        <v>III</v>
      </c>
      <c r="B7" s="73" t="str">
        <f>'Przedmiar robót'!C23</f>
        <v>BUDYNEK TECHNOLOGICZNY Ob.-5, REAKTOR SBR Ob.-6</v>
      </c>
      <c r="C7" s="77">
        <f>'Przedmiar robót'!G23</f>
        <v>0</v>
      </c>
    </row>
    <row r="8" spans="1:3">
      <c r="A8" s="76" t="str">
        <f>'Przedmiar robót'!A88</f>
        <v>IV</v>
      </c>
      <c r="B8" s="73" t="str">
        <f>'Przedmiar robót'!C88</f>
        <v>POMPOWNIA ŚCIEKÓW SUROWYCH Ob.-7</v>
      </c>
      <c r="C8" s="77">
        <f>'Przedmiar robót'!G88</f>
        <v>0</v>
      </c>
    </row>
    <row r="9" spans="1:3" ht="25.5">
      <c r="A9" s="76" t="str">
        <f>'Przedmiar robót'!A93</f>
        <v>V</v>
      </c>
      <c r="B9" s="73" t="str">
        <f>'Przedmiar robót'!C93</f>
        <v>STACJA ODWADNIANIA OSADÓW I PIX - Ob.-7/8</v>
      </c>
      <c r="C9" s="77">
        <f>'Przedmiar robót'!G93</f>
        <v>0</v>
      </c>
    </row>
    <row r="10" spans="1:3">
      <c r="A10" s="76" t="str">
        <f>'Przedmiar robót'!A129</f>
        <v>VI</v>
      </c>
      <c r="B10" s="73" t="str">
        <f>'Przedmiar robót'!C129</f>
        <v>ZBIORNIK OSADÓW DOWOŻONYCH OB..-10</v>
      </c>
      <c r="C10" s="77">
        <f>'Przedmiar robót'!G129</f>
        <v>0</v>
      </c>
    </row>
    <row r="11" spans="1:3">
      <c r="A11" s="76" t="str">
        <f>'Przedmiar robót'!A137</f>
        <v>VII</v>
      </c>
      <c r="B11" s="73" t="str">
        <f>'Przedmiar robót'!C137</f>
        <v>INNE</v>
      </c>
      <c r="C11" s="77">
        <f>'Przedmiar robót'!G137</f>
        <v>0</v>
      </c>
    </row>
    <row r="12" spans="1:3" ht="13.5" thickBot="1">
      <c r="A12" s="76" t="str">
        <f>'Przedmiar robót'!A164</f>
        <v>VIII</v>
      </c>
      <c r="B12" s="80" t="str">
        <f>'Przedmiar robót'!C164</f>
        <v>ROZRUCH TECHNOLOGICZNY OCZYSZCZALNI</v>
      </c>
      <c r="C12" s="82">
        <f>'Przedmiar robót'!G164</f>
        <v>0</v>
      </c>
    </row>
    <row r="13" spans="1:3" ht="13.5" thickBot="1">
      <c r="A13" s="79"/>
      <c r="B13" s="81" t="s">
        <v>222</v>
      </c>
      <c r="C13" s="83">
        <f>SUM(C5:C12)</f>
        <v>0</v>
      </c>
    </row>
  </sheetData>
  <mergeCells count="1">
    <mergeCell ref="A3:C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tabSelected="1" topLeftCell="C111" zoomScaleNormal="100" workbookViewId="0">
      <selection activeCell="I164" sqref="I164"/>
    </sheetView>
  </sheetViews>
  <sheetFormatPr defaultRowHeight="12.75"/>
  <cols>
    <col min="1" max="1" width="9" style="15" customWidth="1"/>
    <col min="2" max="2" width="10.85546875" style="16" customWidth="1"/>
    <col min="3" max="3" width="56" style="17" customWidth="1"/>
    <col min="4" max="4" width="9" style="16" customWidth="1"/>
    <col min="5" max="5" width="7.140625" style="30" customWidth="1"/>
    <col min="6" max="6" width="16.85546875" style="42" customWidth="1"/>
    <col min="7" max="7" width="18.5703125" style="42" customWidth="1"/>
    <col min="8" max="8" width="11.5703125" style="6" customWidth="1"/>
    <col min="9" max="9" width="14.140625" style="6" customWidth="1"/>
    <col min="10" max="16384" width="9.140625" style="6"/>
  </cols>
  <sheetData>
    <row r="1" spans="1:7" ht="13.5" thickBot="1"/>
    <row r="2" spans="1:7" ht="18.75" customHeight="1">
      <c r="A2" s="91"/>
      <c r="B2" s="92"/>
      <c r="C2" s="119" t="s">
        <v>238</v>
      </c>
      <c r="D2" s="119"/>
      <c r="E2" s="119"/>
      <c r="F2" s="119"/>
      <c r="G2" s="120"/>
    </row>
    <row r="3" spans="1:7" ht="26.25" customHeight="1" thickBot="1">
      <c r="A3" s="93"/>
      <c r="C3" s="116" t="s">
        <v>237</v>
      </c>
      <c r="D3" s="117"/>
      <c r="E3" s="117"/>
      <c r="F3" s="117"/>
      <c r="G3" s="118"/>
    </row>
    <row r="4" spans="1:7" s="2" customFormat="1" ht="26.25" thickBot="1">
      <c r="A4" s="24" t="s">
        <v>132</v>
      </c>
      <c r="B4" s="24" t="s">
        <v>69</v>
      </c>
      <c r="C4" s="25" t="s">
        <v>115</v>
      </c>
      <c r="D4" s="25" t="s">
        <v>207</v>
      </c>
      <c r="E4" s="31" t="s">
        <v>70</v>
      </c>
      <c r="F4" s="43" t="s">
        <v>76</v>
      </c>
      <c r="G4" s="51" t="s">
        <v>77</v>
      </c>
    </row>
    <row r="5" spans="1:7" s="2" customFormat="1" ht="24.75" customHeight="1" thickBot="1">
      <c r="A5" s="98" t="s">
        <v>217</v>
      </c>
      <c r="B5" s="99"/>
      <c r="C5" s="99"/>
      <c r="D5" s="99"/>
      <c r="E5" s="99"/>
      <c r="F5" s="100"/>
      <c r="G5" s="62">
        <f>G6+G8+G23+G88+G93+G129+G137+G164</f>
        <v>0</v>
      </c>
    </row>
    <row r="6" spans="1:7" s="2" customFormat="1">
      <c r="A6" s="38" t="s">
        <v>71</v>
      </c>
      <c r="B6" s="18"/>
      <c r="C6" s="19" t="s">
        <v>131</v>
      </c>
      <c r="D6" s="18"/>
      <c r="E6" s="32"/>
      <c r="F6" s="44"/>
      <c r="G6" s="53">
        <f>SUM(G7)</f>
        <v>0</v>
      </c>
    </row>
    <row r="7" spans="1:7" ht="38.25">
      <c r="A7" s="90" t="s">
        <v>133</v>
      </c>
      <c r="B7" s="1" t="s">
        <v>73</v>
      </c>
      <c r="C7" s="5" t="s">
        <v>72</v>
      </c>
      <c r="D7" s="4" t="s">
        <v>68</v>
      </c>
      <c r="E7" s="33">
        <v>1</v>
      </c>
      <c r="F7" s="45">
        <v>0</v>
      </c>
      <c r="G7" s="52">
        <f>ROUND(E7*F7,2)</f>
        <v>0</v>
      </c>
    </row>
    <row r="8" spans="1:7" s="2" customFormat="1">
      <c r="A8" s="39" t="s">
        <v>74</v>
      </c>
      <c r="B8" s="7"/>
      <c r="C8" s="8" t="s">
        <v>134</v>
      </c>
      <c r="D8" s="3"/>
      <c r="E8" s="34"/>
      <c r="F8" s="46"/>
      <c r="G8" s="54">
        <f>SUM(G9:G22)</f>
        <v>0</v>
      </c>
    </row>
    <row r="9" spans="1:7">
      <c r="A9" s="101" t="s">
        <v>133</v>
      </c>
      <c r="B9" s="104" t="s">
        <v>73</v>
      </c>
      <c r="C9" s="9" t="s">
        <v>137</v>
      </c>
      <c r="D9" s="107" t="s">
        <v>68</v>
      </c>
      <c r="E9" s="110">
        <v>1</v>
      </c>
      <c r="F9" s="113">
        <v>0</v>
      </c>
      <c r="G9" s="121">
        <f>F9</f>
        <v>0</v>
      </c>
    </row>
    <row r="10" spans="1:7">
      <c r="A10" s="102"/>
      <c r="B10" s="105"/>
      <c r="C10" s="10" t="s">
        <v>138</v>
      </c>
      <c r="D10" s="108"/>
      <c r="E10" s="111"/>
      <c r="F10" s="114"/>
      <c r="G10" s="122"/>
    </row>
    <row r="11" spans="1:7">
      <c r="A11" s="102"/>
      <c r="B11" s="105"/>
      <c r="C11" s="10" t="s">
        <v>139</v>
      </c>
      <c r="D11" s="108"/>
      <c r="E11" s="111"/>
      <c r="F11" s="114"/>
      <c r="G11" s="122"/>
    </row>
    <row r="12" spans="1:7" ht="38.25">
      <c r="A12" s="103"/>
      <c r="B12" s="106"/>
      <c r="C12" s="11" t="s">
        <v>75</v>
      </c>
      <c r="D12" s="109"/>
      <c r="E12" s="112"/>
      <c r="F12" s="115"/>
      <c r="G12" s="123"/>
    </row>
    <row r="13" spans="1:7">
      <c r="A13" s="124" t="s">
        <v>135</v>
      </c>
      <c r="B13" s="107" t="s">
        <v>73</v>
      </c>
      <c r="C13" s="9" t="s">
        <v>140</v>
      </c>
      <c r="D13" s="107" t="s">
        <v>67</v>
      </c>
      <c r="E13" s="110">
        <v>1</v>
      </c>
      <c r="F13" s="113">
        <v>0</v>
      </c>
      <c r="G13" s="126">
        <f>E13*F13</f>
        <v>0</v>
      </c>
    </row>
    <row r="14" spans="1:7">
      <c r="A14" s="125"/>
      <c r="B14" s="109"/>
      <c r="C14" s="12" t="s">
        <v>141</v>
      </c>
      <c r="D14" s="109"/>
      <c r="E14" s="112"/>
      <c r="F14" s="115"/>
      <c r="G14" s="127"/>
    </row>
    <row r="15" spans="1:7">
      <c r="A15" s="124" t="s">
        <v>150</v>
      </c>
      <c r="B15" s="107" t="s">
        <v>73</v>
      </c>
      <c r="C15" s="9" t="s">
        <v>142</v>
      </c>
      <c r="D15" s="107" t="s">
        <v>68</v>
      </c>
      <c r="E15" s="110">
        <v>1</v>
      </c>
      <c r="F15" s="113">
        <v>0</v>
      </c>
      <c r="G15" s="126">
        <f>E15*F15</f>
        <v>0</v>
      </c>
    </row>
    <row r="16" spans="1:7">
      <c r="A16" s="125"/>
      <c r="B16" s="109"/>
      <c r="C16" s="12" t="s">
        <v>143</v>
      </c>
      <c r="D16" s="109"/>
      <c r="E16" s="112"/>
      <c r="F16" s="115"/>
      <c r="G16" s="127"/>
    </row>
    <row r="17" spans="1:7">
      <c r="A17" s="124" t="s">
        <v>151</v>
      </c>
      <c r="B17" s="107" t="s">
        <v>73</v>
      </c>
      <c r="C17" s="9" t="s">
        <v>144</v>
      </c>
      <c r="D17" s="107" t="s">
        <v>67</v>
      </c>
      <c r="E17" s="110">
        <v>3</v>
      </c>
      <c r="F17" s="113">
        <v>0</v>
      </c>
      <c r="G17" s="126">
        <f>E17*F17</f>
        <v>0</v>
      </c>
    </row>
    <row r="18" spans="1:7">
      <c r="A18" s="125"/>
      <c r="B18" s="109"/>
      <c r="C18" s="12" t="s">
        <v>145</v>
      </c>
      <c r="D18" s="109"/>
      <c r="E18" s="112"/>
      <c r="F18" s="115"/>
      <c r="G18" s="127"/>
    </row>
    <row r="19" spans="1:7">
      <c r="A19" s="124" t="s">
        <v>152</v>
      </c>
      <c r="B19" s="107" t="s">
        <v>73</v>
      </c>
      <c r="C19" s="9" t="s">
        <v>146</v>
      </c>
      <c r="D19" s="107" t="s">
        <v>67</v>
      </c>
      <c r="E19" s="110">
        <v>2</v>
      </c>
      <c r="F19" s="128">
        <v>0</v>
      </c>
      <c r="G19" s="126">
        <f>E19*F19</f>
        <v>0</v>
      </c>
    </row>
    <row r="20" spans="1:7" ht="18" customHeight="1">
      <c r="A20" s="125"/>
      <c r="B20" s="109"/>
      <c r="C20" s="12" t="s">
        <v>145</v>
      </c>
      <c r="D20" s="109"/>
      <c r="E20" s="112"/>
      <c r="F20" s="129"/>
      <c r="G20" s="127"/>
    </row>
    <row r="21" spans="1:7" ht="19.5" customHeight="1">
      <c r="A21" s="90" t="s">
        <v>153</v>
      </c>
      <c r="B21" s="1" t="s">
        <v>73</v>
      </c>
      <c r="C21" s="13" t="s">
        <v>147</v>
      </c>
      <c r="D21" s="1" t="s">
        <v>45</v>
      </c>
      <c r="E21" s="35">
        <v>0.5</v>
      </c>
      <c r="F21" s="58">
        <v>0</v>
      </c>
      <c r="G21" s="52">
        <f>E21*F21</f>
        <v>0</v>
      </c>
    </row>
    <row r="22" spans="1:7" ht="18" customHeight="1">
      <c r="A22" s="90" t="s">
        <v>154</v>
      </c>
      <c r="B22" s="1" t="s">
        <v>73</v>
      </c>
      <c r="C22" s="13" t="s">
        <v>148</v>
      </c>
      <c r="D22" s="1" t="s">
        <v>45</v>
      </c>
      <c r="E22" s="35">
        <v>5</v>
      </c>
      <c r="F22" s="58">
        <v>0</v>
      </c>
      <c r="G22" s="52">
        <f>E22*F22</f>
        <v>0</v>
      </c>
    </row>
    <row r="23" spans="1:7" s="2" customFormat="1">
      <c r="A23" s="39" t="s">
        <v>87</v>
      </c>
      <c r="B23" s="7"/>
      <c r="C23" s="8" t="s">
        <v>149</v>
      </c>
      <c r="D23" s="3"/>
      <c r="E23" s="34"/>
      <c r="F23" s="46"/>
      <c r="G23" s="54">
        <f>SUM(G24:G87)</f>
        <v>0</v>
      </c>
    </row>
    <row r="24" spans="1:7" ht="40.5">
      <c r="A24" s="90" t="s">
        <v>133</v>
      </c>
      <c r="B24" s="1" t="s">
        <v>73</v>
      </c>
      <c r="C24" s="5" t="s">
        <v>78</v>
      </c>
      <c r="D24" s="4" t="s">
        <v>68</v>
      </c>
      <c r="E24" s="33">
        <v>2</v>
      </c>
      <c r="F24" s="47">
        <v>0</v>
      </c>
      <c r="G24" s="52">
        <f>E24*F24</f>
        <v>0</v>
      </c>
    </row>
    <row r="25" spans="1:7" ht="40.5">
      <c r="A25" s="90" t="s">
        <v>135</v>
      </c>
      <c r="B25" s="1" t="s">
        <v>73</v>
      </c>
      <c r="C25" s="5" t="s">
        <v>209</v>
      </c>
      <c r="D25" s="4" t="s">
        <v>68</v>
      </c>
      <c r="E25" s="33">
        <v>1</v>
      </c>
      <c r="F25" s="47">
        <v>0</v>
      </c>
      <c r="G25" s="52">
        <f>E25*F25</f>
        <v>0</v>
      </c>
    </row>
    <row r="26" spans="1:7">
      <c r="A26" s="124" t="s">
        <v>150</v>
      </c>
      <c r="B26" s="104" t="s">
        <v>73</v>
      </c>
      <c r="C26" s="9" t="s">
        <v>162</v>
      </c>
      <c r="D26" s="107" t="s">
        <v>68</v>
      </c>
      <c r="E26" s="110">
        <v>3</v>
      </c>
      <c r="F26" s="128">
        <v>0</v>
      </c>
      <c r="G26" s="126">
        <f>E26*F26</f>
        <v>0</v>
      </c>
    </row>
    <row r="27" spans="1:7">
      <c r="A27" s="130"/>
      <c r="B27" s="105"/>
      <c r="C27" s="10" t="s">
        <v>163</v>
      </c>
      <c r="D27" s="108"/>
      <c r="E27" s="111"/>
      <c r="F27" s="131"/>
      <c r="G27" s="132"/>
    </row>
    <row r="28" spans="1:7">
      <c r="A28" s="130"/>
      <c r="B28" s="105"/>
      <c r="C28" s="10" t="s">
        <v>164</v>
      </c>
      <c r="D28" s="108"/>
      <c r="E28" s="111"/>
      <c r="F28" s="131"/>
      <c r="G28" s="132"/>
    </row>
    <row r="29" spans="1:7" ht="38.25">
      <c r="A29" s="125"/>
      <c r="B29" s="106"/>
      <c r="C29" s="11" t="s">
        <v>88</v>
      </c>
      <c r="D29" s="109"/>
      <c r="E29" s="112"/>
      <c r="F29" s="129"/>
      <c r="G29" s="127"/>
    </row>
    <row r="30" spans="1:7">
      <c r="A30" s="124" t="s">
        <v>151</v>
      </c>
      <c r="B30" s="107" t="s">
        <v>73</v>
      </c>
      <c r="C30" s="9" t="s">
        <v>165</v>
      </c>
      <c r="D30" s="107" t="s">
        <v>68</v>
      </c>
      <c r="E30" s="110">
        <v>2</v>
      </c>
      <c r="F30" s="113">
        <v>0</v>
      </c>
      <c r="G30" s="126">
        <f>E30*F30</f>
        <v>0</v>
      </c>
    </row>
    <row r="31" spans="1:7">
      <c r="A31" s="130"/>
      <c r="B31" s="108"/>
      <c r="C31" s="10" t="s">
        <v>166</v>
      </c>
      <c r="D31" s="108"/>
      <c r="E31" s="111"/>
      <c r="F31" s="114"/>
      <c r="G31" s="132"/>
    </row>
    <row r="32" spans="1:7" ht="25.5">
      <c r="A32" s="125"/>
      <c r="B32" s="109"/>
      <c r="C32" s="11" t="s">
        <v>167</v>
      </c>
      <c r="D32" s="109"/>
      <c r="E32" s="112"/>
      <c r="F32" s="115"/>
      <c r="G32" s="127"/>
    </row>
    <row r="33" spans="1:7">
      <c r="A33" s="124" t="s">
        <v>152</v>
      </c>
      <c r="B33" s="107" t="s">
        <v>73</v>
      </c>
      <c r="C33" s="9" t="s">
        <v>168</v>
      </c>
      <c r="D33" s="107" t="s">
        <v>68</v>
      </c>
      <c r="E33" s="110">
        <v>2</v>
      </c>
      <c r="F33" s="128">
        <v>0</v>
      </c>
      <c r="G33" s="126">
        <f>E33*F33</f>
        <v>0</v>
      </c>
    </row>
    <row r="34" spans="1:7" ht="41.25">
      <c r="A34" s="125"/>
      <c r="B34" s="109"/>
      <c r="C34" s="11" t="s">
        <v>89</v>
      </c>
      <c r="D34" s="109"/>
      <c r="E34" s="112"/>
      <c r="F34" s="129"/>
      <c r="G34" s="127"/>
    </row>
    <row r="35" spans="1:7">
      <c r="A35" s="124" t="s">
        <v>153</v>
      </c>
      <c r="B35" s="107" t="s">
        <v>73</v>
      </c>
      <c r="C35" s="9" t="s">
        <v>169</v>
      </c>
      <c r="D35" s="107" t="s">
        <v>68</v>
      </c>
      <c r="E35" s="110">
        <v>2</v>
      </c>
      <c r="F35" s="128">
        <v>0</v>
      </c>
      <c r="G35" s="133">
        <f>E35*F35</f>
        <v>0</v>
      </c>
    </row>
    <row r="36" spans="1:7" ht="27.75">
      <c r="A36" s="125"/>
      <c r="B36" s="109"/>
      <c r="C36" s="11" t="s">
        <v>90</v>
      </c>
      <c r="D36" s="109"/>
      <c r="E36" s="112"/>
      <c r="F36" s="129"/>
      <c r="G36" s="134"/>
    </row>
    <row r="37" spans="1:7" ht="25.5">
      <c r="A37" s="90" t="s">
        <v>154</v>
      </c>
      <c r="B37" s="1" t="s">
        <v>73</v>
      </c>
      <c r="C37" s="5" t="s">
        <v>170</v>
      </c>
      <c r="D37" s="4" t="s">
        <v>67</v>
      </c>
      <c r="E37" s="33">
        <v>1</v>
      </c>
      <c r="F37" s="47">
        <v>0</v>
      </c>
      <c r="G37" s="55"/>
    </row>
    <row r="38" spans="1:7" ht="38.25">
      <c r="A38" s="90" t="s">
        <v>155</v>
      </c>
      <c r="B38" s="1" t="s">
        <v>73</v>
      </c>
      <c r="C38" s="5" t="s">
        <v>92</v>
      </c>
      <c r="D38" s="4" t="s">
        <v>67</v>
      </c>
      <c r="E38" s="33">
        <v>2</v>
      </c>
      <c r="F38" s="47">
        <v>0</v>
      </c>
      <c r="G38" s="52">
        <f>E38*F38</f>
        <v>0</v>
      </c>
    </row>
    <row r="39" spans="1:7" ht="38.25">
      <c r="A39" s="90" t="s">
        <v>156</v>
      </c>
      <c r="B39" s="1" t="s">
        <v>73</v>
      </c>
      <c r="C39" s="5" t="s">
        <v>91</v>
      </c>
      <c r="D39" s="4" t="s">
        <v>67</v>
      </c>
      <c r="E39" s="33">
        <v>2</v>
      </c>
      <c r="F39" s="58">
        <v>0</v>
      </c>
      <c r="G39" s="52">
        <f>E39*F39</f>
        <v>0</v>
      </c>
    </row>
    <row r="40" spans="1:7">
      <c r="A40" s="124" t="s">
        <v>157</v>
      </c>
      <c r="B40" s="107" t="s">
        <v>73</v>
      </c>
      <c r="C40" s="9" t="s">
        <v>171</v>
      </c>
      <c r="D40" s="107" t="s">
        <v>67</v>
      </c>
      <c r="E40" s="110">
        <v>2</v>
      </c>
      <c r="F40" s="113">
        <v>0</v>
      </c>
      <c r="G40" s="126">
        <f>E40*F40</f>
        <v>0</v>
      </c>
    </row>
    <row r="41" spans="1:7" ht="25.5">
      <c r="A41" s="125"/>
      <c r="B41" s="109"/>
      <c r="C41" s="11" t="s">
        <v>93</v>
      </c>
      <c r="D41" s="109"/>
      <c r="E41" s="112"/>
      <c r="F41" s="115"/>
      <c r="G41" s="127"/>
    </row>
    <row r="42" spans="1:7">
      <c r="A42" s="124" t="s">
        <v>158</v>
      </c>
      <c r="B42" s="107" t="s">
        <v>73</v>
      </c>
      <c r="C42" s="9" t="s">
        <v>172</v>
      </c>
      <c r="D42" s="107" t="s">
        <v>67</v>
      </c>
      <c r="E42" s="110">
        <v>5</v>
      </c>
      <c r="F42" s="113">
        <v>0</v>
      </c>
      <c r="G42" s="133">
        <f>E42*F42</f>
        <v>0</v>
      </c>
    </row>
    <row r="43" spans="1:7">
      <c r="A43" s="130"/>
      <c r="B43" s="108"/>
      <c r="C43" s="10" t="s">
        <v>173</v>
      </c>
      <c r="D43" s="108"/>
      <c r="E43" s="111"/>
      <c r="F43" s="114"/>
      <c r="G43" s="135"/>
    </row>
    <row r="44" spans="1:7">
      <c r="A44" s="130"/>
      <c r="B44" s="108"/>
      <c r="C44" s="10" t="s">
        <v>174</v>
      </c>
      <c r="D44" s="108"/>
      <c r="E44" s="111"/>
      <c r="F44" s="114"/>
      <c r="G44" s="135"/>
    </row>
    <row r="45" spans="1:7">
      <c r="A45" s="125"/>
      <c r="B45" s="109"/>
      <c r="C45" s="12" t="s">
        <v>94</v>
      </c>
      <c r="D45" s="109"/>
      <c r="E45" s="112"/>
      <c r="F45" s="115"/>
      <c r="G45" s="134"/>
    </row>
    <row r="46" spans="1:7" ht="25.5">
      <c r="A46" s="90" t="s">
        <v>159</v>
      </c>
      <c r="B46" s="1" t="s">
        <v>73</v>
      </c>
      <c r="C46" s="5" t="s">
        <v>175</v>
      </c>
      <c r="D46" s="4" t="s">
        <v>67</v>
      </c>
      <c r="E46" s="33">
        <v>2</v>
      </c>
      <c r="F46" s="58">
        <v>0</v>
      </c>
      <c r="G46" s="52">
        <f>F46*E46</f>
        <v>0</v>
      </c>
    </row>
    <row r="47" spans="1:7">
      <c r="A47" s="124" t="s">
        <v>160</v>
      </c>
      <c r="B47" s="107" t="s">
        <v>73</v>
      </c>
      <c r="C47" s="9" t="s">
        <v>176</v>
      </c>
      <c r="D47" s="107" t="s">
        <v>67</v>
      </c>
      <c r="E47" s="110">
        <v>2</v>
      </c>
      <c r="F47" s="113">
        <v>0</v>
      </c>
      <c r="G47" s="126">
        <f>E47*F47</f>
        <v>0</v>
      </c>
    </row>
    <row r="48" spans="1:7">
      <c r="A48" s="125"/>
      <c r="B48" s="109"/>
      <c r="C48" s="12" t="s">
        <v>177</v>
      </c>
      <c r="D48" s="109"/>
      <c r="E48" s="112"/>
      <c r="F48" s="115"/>
      <c r="G48" s="127"/>
    </row>
    <row r="49" spans="1:7" ht="25.5">
      <c r="A49" s="90" t="s">
        <v>161</v>
      </c>
      <c r="B49" s="1" t="s">
        <v>73</v>
      </c>
      <c r="C49" s="5" t="s">
        <v>178</v>
      </c>
      <c r="D49" s="4" t="s">
        <v>67</v>
      </c>
      <c r="E49" s="33">
        <v>2</v>
      </c>
      <c r="F49" s="48">
        <v>0</v>
      </c>
      <c r="G49" s="52">
        <f t="shared" ref="G49:G86" si="0">E49*F49</f>
        <v>0</v>
      </c>
    </row>
    <row r="50" spans="1:7" ht="25.5">
      <c r="A50" s="90" t="s">
        <v>179</v>
      </c>
      <c r="B50" s="1" t="s">
        <v>73</v>
      </c>
      <c r="C50" s="5" t="s">
        <v>201</v>
      </c>
      <c r="D50" s="4" t="s">
        <v>67</v>
      </c>
      <c r="E50" s="33">
        <v>2</v>
      </c>
      <c r="F50" s="47">
        <v>0</v>
      </c>
      <c r="G50" s="52">
        <f t="shared" si="0"/>
        <v>0</v>
      </c>
    </row>
    <row r="51" spans="1:7" ht="25.5">
      <c r="A51" s="90" t="s">
        <v>180</v>
      </c>
      <c r="B51" s="1" t="s">
        <v>73</v>
      </c>
      <c r="C51" s="5" t="s">
        <v>202</v>
      </c>
      <c r="D51" s="4" t="s">
        <v>67</v>
      </c>
      <c r="E51" s="33">
        <v>3</v>
      </c>
      <c r="F51" s="47">
        <v>0</v>
      </c>
      <c r="G51" s="52">
        <f t="shared" si="0"/>
        <v>0</v>
      </c>
    </row>
    <row r="52" spans="1:7">
      <c r="A52" s="90" t="s">
        <v>181</v>
      </c>
      <c r="B52" s="1" t="s">
        <v>73</v>
      </c>
      <c r="C52" s="5" t="s">
        <v>203</v>
      </c>
      <c r="D52" s="4" t="s">
        <v>67</v>
      </c>
      <c r="E52" s="33">
        <v>1</v>
      </c>
      <c r="F52" s="47">
        <v>0</v>
      </c>
      <c r="G52" s="52">
        <f t="shared" si="0"/>
        <v>0</v>
      </c>
    </row>
    <row r="53" spans="1:7">
      <c r="A53" s="90" t="s">
        <v>182</v>
      </c>
      <c r="B53" s="1" t="s">
        <v>73</v>
      </c>
      <c r="C53" s="13" t="s">
        <v>204</v>
      </c>
      <c r="D53" s="4" t="s">
        <v>67</v>
      </c>
      <c r="E53" s="35">
        <v>2</v>
      </c>
      <c r="F53" s="45">
        <v>0</v>
      </c>
      <c r="G53" s="52">
        <f t="shared" si="0"/>
        <v>0</v>
      </c>
    </row>
    <row r="54" spans="1:7" ht="25.5">
      <c r="A54" s="90" t="s">
        <v>183</v>
      </c>
      <c r="B54" s="1" t="s">
        <v>73</v>
      </c>
      <c r="C54" s="5" t="s">
        <v>205</v>
      </c>
      <c r="D54" s="4" t="s">
        <v>67</v>
      </c>
      <c r="E54" s="33">
        <v>1</v>
      </c>
      <c r="F54" s="45">
        <v>0</v>
      </c>
      <c r="G54" s="52">
        <f t="shared" si="0"/>
        <v>0</v>
      </c>
    </row>
    <row r="55" spans="1:7" ht="25.5">
      <c r="A55" s="90" t="s">
        <v>184</v>
      </c>
      <c r="B55" s="1" t="s">
        <v>73</v>
      </c>
      <c r="C55" s="5" t="s">
        <v>206</v>
      </c>
      <c r="D55" s="4" t="s">
        <v>67</v>
      </c>
      <c r="E55" s="33">
        <v>4</v>
      </c>
      <c r="F55" s="45">
        <v>0</v>
      </c>
      <c r="G55" s="52">
        <f t="shared" si="0"/>
        <v>0</v>
      </c>
    </row>
    <row r="56" spans="1:7" ht="25.5">
      <c r="A56" s="90" t="s">
        <v>185</v>
      </c>
      <c r="B56" s="1" t="s">
        <v>73</v>
      </c>
      <c r="C56" s="5" t="s">
        <v>0</v>
      </c>
      <c r="D56" s="4" t="s">
        <v>67</v>
      </c>
      <c r="E56" s="33">
        <v>16</v>
      </c>
      <c r="F56" s="45">
        <v>0</v>
      </c>
      <c r="G56" s="52">
        <f t="shared" si="0"/>
        <v>0</v>
      </c>
    </row>
    <row r="57" spans="1:7" ht="25.5">
      <c r="A57" s="90" t="s">
        <v>186</v>
      </c>
      <c r="B57" s="1" t="s">
        <v>73</v>
      </c>
      <c r="C57" s="5" t="s">
        <v>1</v>
      </c>
      <c r="D57" s="4" t="s">
        <v>67</v>
      </c>
      <c r="E57" s="33">
        <v>3</v>
      </c>
      <c r="F57" s="45">
        <v>0</v>
      </c>
      <c r="G57" s="52">
        <f t="shared" si="0"/>
        <v>0</v>
      </c>
    </row>
    <row r="58" spans="1:7" ht="25.5">
      <c r="A58" s="90" t="s">
        <v>187</v>
      </c>
      <c r="B58" s="1" t="s">
        <v>73</v>
      </c>
      <c r="C58" s="5" t="s">
        <v>2</v>
      </c>
      <c r="D58" s="4" t="s">
        <v>67</v>
      </c>
      <c r="E58" s="33">
        <v>9</v>
      </c>
      <c r="F58" s="45">
        <v>0</v>
      </c>
      <c r="G58" s="52">
        <f t="shared" si="0"/>
        <v>0</v>
      </c>
    </row>
    <row r="59" spans="1:7" ht="25.5">
      <c r="A59" s="90" t="s">
        <v>188</v>
      </c>
      <c r="B59" s="1" t="s">
        <v>73</v>
      </c>
      <c r="C59" s="5" t="s">
        <v>3</v>
      </c>
      <c r="D59" s="4" t="s">
        <v>67</v>
      </c>
      <c r="E59" s="33">
        <v>6</v>
      </c>
      <c r="F59" s="45">
        <v>0</v>
      </c>
      <c r="G59" s="52">
        <f t="shared" si="0"/>
        <v>0</v>
      </c>
    </row>
    <row r="60" spans="1:7">
      <c r="A60" s="90" t="s">
        <v>189</v>
      </c>
      <c r="B60" s="1" t="s">
        <v>73</v>
      </c>
      <c r="C60" s="5" t="s">
        <v>4</v>
      </c>
      <c r="D60" s="4" t="s">
        <v>67</v>
      </c>
      <c r="E60" s="33">
        <v>4</v>
      </c>
      <c r="F60" s="45">
        <v>0</v>
      </c>
      <c r="G60" s="52">
        <f t="shared" si="0"/>
        <v>0</v>
      </c>
    </row>
    <row r="61" spans="1:7">
      <c r="A61" s="90" t="s">
        <v>190</v>
      </c>
      <c r="B61" s="1" t="s">
        <v>73</v>
      </c>
      <c r="C61" s="5" t="s">
        <v>5</v>
      </c>
      <c r="D61" s="4" t="s">
        <v>67</v>
      </c>
      <c r="E61" s="33">
        <v>2</v>
      </c>
      <c r="F61" s="45">
        <v>0</v>
      </c>
      <c r="G61" s="52">
        <f t="shared" si="0"/>
        <v>0</v>
      </c>
    </row>
    <row r="62" spans="1:7">
      <c r="A62" s="90" t="s">
        <v>191</v>
      </c>
      <c r="B62" s="1" t="s">
        <v>73</v>
      </c>
      <c r="C62" s="5" t="s">
        <v>6</v>
      </c>
      <c r="D62" s="4" t="s">
        <v>67</v>
      </c>
      <c r="E62" s="33">
        <v>4</v>
      </c>
      <c r="F62" s="45">
        <v>0</v>
      </c>
      <c r="G62" s="52">
        <f t="shared" si="0"/>
        <v>0</v>
      </c>
    </row>
    <row r="63" spans="1:7">
      <c r="A63" s="90" t="s">
        <v>192</v>
      </c>
      <c r="B63" s="1" t="s">
        <v>73</v>
      </c>
      <c r="C63" s="5" t="s">
        <v>7</v>
      </c>
      <c r="D63" s="4" t="s">
        <v>67</v>
      </c>
      <c r="E63" s="33">
        <v>6</v>
      </c>
      <c r="F63" s="45">
        <v>0</v>
      </c>
      <c r="G63" s="52">
        <f t="shared" si="0"/>
        <v>0</v>
      </c>
    </row>
    <row r="64" spans="1:7">
      <c r="A64" s="90" t="s">
        <v>193</v>
      </c>
      <c r="B64" s="1" t="s">
        <v>73</v>
      </c>
      <c r="C64" s="5" t="s">
        <v>8</v>
      </c>
      <c r="D64" s="4" t="s">
        <v>67</v>
      </c>
      <c r="E64" s="33">
        <v>5</v>
      </c>
      <c r="F64" s="45">
        <v>0</v>
      </c>
      <c r="G64" s="52">
        <f t="shared" si="0"/>
        <v>0</v>
      </c>
    </row>
    <row r="65" spans="1:7">
      <c r="A65" s="90" t="s">
        <v>194</v>
      </c>
      <c r="B65" s="1" t="s">
        <v>73</v>
      </c>
      <c r="C65" s="5" t="s">
        <v>9</v>
      </c>
      <c r="D65" s="4" t="s">
        <v>67</v>
      </c>
      <c r="E65" s="33">
        <v>2</v>
      </c>
      <c r="F65" s="45">
        <v>0</v>
      </c>
      <c r="G65" s="52">
        <f t="shared" si="0"/>
        <v>0</v>
      </c>
    </row>
    <row r="66" spans="1:7">
      <c r="A66" s="90" t="s">
        <v>195</v>
      </c>
      <c r="B66" s="1" t="s">
        <v>73</v>
      </c>
      <c r="C66" s="5" t="s">
        <v>10</v>
      </c>
      <c r="D66" s="4" t="s">
        <v>67</v>
      </c>
      <c r="E66" s="33">
        <v>1</v>
      </c>
      <c r="F66" s="45">
        <v>0</v>
      </c>
      <c r="G66" s="52">
        <f t="shared" si="0"/>
        <v>0</v>
      </c>
    </row>
    <row r="67" spans="1:7">
      <c r="A67" s="90" t="s">
        <v>196</v>
      </c>
      <c r="B67" s="1" t="s">
        <v>73</v>
      </c>
      <c r="C67" s="5" t="s">
        <v>11</v>
      </c>
      <c r="D67" s="4" t="s">
        <v>67</v>
      </c>
      <c r="E67" s="33">
        <v>2</v>
      </c>
      <c r="F67" s="45">
        <v>0</v>
      </c>
      <c r="G67" s="52">
        <f t="shared" si="0"/>
        <v>0</v>
      </c>
    </row>
    <row r="68" spans="1:7">
      <c r="A68" s="90" t="s">
        <v>197</v>
      </c>
      <c r="B68" s="1" t="s">
        <v>73</v>
      </c>
      <c r="C68" s="5" t="s">
        <v>12</v>
      </c>
      <c r="D68" s="4" t="s">
        <v>67</v>
      </c>
      <c r="E68" s="33">
        <v>1</v>
      </c>
      <c r="F68" s="45">
        <v>0</v>
      </c>
      <c r="G68" s="52">
        <f t="shared" si="0"/>
        <v>0</v>
      </c>
    </row>
    <row r="69" spans="1:7">
      <c r="A69" s="90" t="s">
        <v>198</v>
      </c>
      <c r="B69" s="1" t="s">
        <v>73</v>
      </c>
      <c r="C69" s="5" t="s">
        <v>13</v>
      </c>
      <c r="D69" s="4" t="s">
        <v>67</v>
      </c>
      <c r="E69" s="33">
        <v>1</v>
      </c>
      <c r="F69" s="45">
        <v>0</v>
      </c>
      <c r="G69" s="52">
        <f t="shared" si="0"/>
        <v>0</v>
      </c>
    </row>
    <row r="70" spans="1:7">
      <c r="A70" s="90" t="s">
        <v>199</v>
      </c>
      <c r="B70" s="1" t="s">
        <v>73</v>
      </c>
      <c r="C70" s="5" t="s">
        <v>14</v>
      </c>
      <c r="D70" s="4" t="s">
        <v>67</v>
      </c>
      <c r="E70" s="33">
        <v>2</v>
      </c>
      <c r="F70" s="45">
        <v>0</v>
      </c>
      <c r="G70" s="52">
        <f t="shared" si="0"/>
        <v>0</v>
      </c>
    </row>
    <row r="71" spans="1:7">
      <c r="A71" s="90" t="s">
        <v>200</v>
      </c>
      <c r="B71" s="1" t="s">
        <v>73</v>
      </c>
      <c r="C71" s="5" t="s">
        <v>15</v>
      </c>
      <c r="D71" s="4" t="s">
        <v>67</v>
      </c>
      <c r="E71" s="33">
        <v>1</v>
      </c>
      <c r="F71" s="45">
        <v>0</v>
      </c>
      <c r="G71" s="52">
        <f t="shared" si="0"/>
        <v>0</v>
      </c>
    </row>
    <row r="72" spans="1:7" ht="19.5" customHeight="1">
      <c r="A72" s="90" t="s">
        <v>16</v>
      </c>
      <c r="B72" s="1" t="s">
        <v>73</v>
      </c>
      <c r="C72" s="13" t="s">
        <v>30</v>
      </c>
      <c r="D72" s="1" t="s">
        <v>45</v>
      </c>
      <c r="E72" s="35">
        <v>1</v>
      </c>
      <c r="F72" s="45">
        <v>0</v>
      </c>
      <c r="G72" s="52">
        <f t="shared" si="0"/>
        <v>0</v>
      </c>
    </row>
    <row r="73" spans="1:7">
      <c r="A73" s="90" t="s">
        <v>17</v>
      </c>
      <c r="B73" s="1" t="s">
        <v>73</v>
      </c>
      <c r="C73" s="13" t="s">
        <v>31</v>
      </c>
      <c r="D73" s="1" t="s">
        <v>45</v>
      </c>
      <c r="E73" s="35">
        <v>16</v>
      </c>
      <c r="F73" s="45">
        <v>0</v>
      </c>
      <c r="G73" s="52">
        <f t="shared" si="0"/>
        <v>0</v>
      </c>
    </row>
    <row r="74" spans="1:7">
      <c r="A74" s="90" t="s">
        <v>18</v>
      </c>
      <c r="B74" s="1" t="s">
        <v>73</v>
      </c>
      <c r="C74" s="13" t="s">
        <v>32</v>
      </c>
      <c r="D74" s="1" t="s">
        <v>45</v>
      </c>
      <c r="E74" s="35">
        <v>14</v>
      </c>
      <c r="F74" s="45">
        <v>0</v>
      </c>
      <c r="G74" s="52">
        <f t="shared" si="0"/>
        <v>0</v>
      </c>
    </row>
    <row r="75" spans="1:7">
      <c r="A75" s="90" t="s">
        <v>19</v>
      </c>
      <c r="B75" s="1" t="s">
        <v>73</v>
      </c>
      <c r="C75" s="13" t="s">
        <v>33</v>
      </c>
      <c r="D75" s="1" t="s">
        <v>45</v>
      </c>
      <c r="E75" s="35">
        <v>22</v>
      </c>
      <c r="F75" s="45">
        <v>0</v>
      </c>
      <c r="G75" s="52">
        <f t="shared" si="0"/>
        <v>0</v>
      </c>
    </row>
    <row r="76" spans="1:7">
      <c r="A76" s="90" t="s">
        <v>20</v>
      </c>
      <c r="B76" s="1" t="s">
        <v>73</v>
      </c>
      <c r="C76" s="13" t="s">
        <v>34</v>
      </c>
      <c r="D76" s="1" t="s">
        <v>45</v>
      </c>
      <c r="E76" s="35">
        <v>37</v>
      </c>
      <c r="F76" s="45">
        <v>0</v>
      </c>
      <c r="G76" s="52">
        <f t="shared" si="0"/>
        <v>0</v>
      </c>
    </row>
    <row r="77" spans="1:7">
      <c r="A77" s="90" t="s">
        <v>21</v>
      </c>
      <c r="B77" s="1" t="s">
        <v>73</v>
      </c>
      <c r="C77" s="13" t="s">
        <v>35</v>
      </c>
      <c r="D77" s="1" t="s">
        <v>45</v>
      </c>
      <c r="E77" s="35">
        <v>18</v>
      </c>
      <c r="F77" s="45">
        <v>0</v>
      </c>
      <c r="G77" s="52">
        <f t="shared" si="0"/>
        <v>0</v>
      </c>
    </row>
    <row r="78" spans="1:7">
      <c r="A78" s="90" t="s">
        <v>22</v>
      </c>
      <c r="B78" s="1" t="s">
        <v>73</v>
      </c>
      <c r="C78" s="13" t="s">
        <v>79</v>
      </c>
      <c r="D78" s="1" t="s">
        <v>67</v>
      </c>
      <c r="E78" s="35">
        <v>4</v>
      </c>
      <c r="F78" s="47">
        <v>0</v>
      </c>
      <c r="G78" s="52">
        <f t="shared" si="0"/>
        <v>0</v>
      </c>
    </row>
    <row r="79" spans="1:7">
      <c r="A79" s="90" t="s">
        <v>23</v>
      </c>
      <c r="B79" s="1" t="s">
        <v>73</v>
      </c>
      <c r="C79" s="13" t="s">
        <v>36</v>
      </c>
      <c r="D79" s="1" t="s">
        <v>67</v>
      </c>
      <c r="E79" s="35">
        <v>3</v>
      </c>
      <c r="F79" s="47">
        <v>0</v>
      </c>
      <c r="G79" s="52">
        <f t="shared" si="0"/>
        <v>0</v>
      </c>
    </row>
    <row r="80" spans="1:7">
      <c r="A80" s="90" t="s">
        <v>24</v>
      </c>
      <c r="B80" s="1" t="s">
        <v>73</v>
      </c>
      <c r="C80" s="5" t="s">
        <v>37</v>
      </c>
      <c r="D80" s="4" t="s">
        <v>45</v>
      </c>
      <c r="E80" s="33">
        <v>8</v>
      </c>
      <c r="F80" s="47">
        <v>0</v>
      </c>
      <c r="G80" s="52">
        <f t="shared" si="0"/>
        <v>0</v>
      </c>
    </row>
    <row r="81" spans="1:10" ht="25.5">
      <c r="A81" s="90" t="s">
        <v>25</v>
      </c>
      <c r="B81" s="1" t="s">
        <v>73</v>
      </c>
      <c r="C81" s="5" t="s">
        <v>80</v>
      </c>
      <c r="D81" s="4" t="s">
        <v>45</v>
      </c>
      <c r="E81" s="33">
        <v>14</v>
      </c>
      <c r="F81" s="47">
        <v>0</v>
      </c>
      <c r="G81" s="52">
        <f t="shared" si="0"/>
        <v>0</v>
      </c>
    </row>
    <row r="82" spans="1:10" ht="25.5">
      <c r="A82" s="90" t="s">
        <v>26</v>
      </c>
      <c r="B82" s="1" t="s">
        <v>73</v>
      </c>
      <c r="C82" s="5" t="s">
        <v>38</v>
      </c>
      <c r="D82" s="4" t="s">
        <v>68</v>
      </c>
      <c r="E82" s="33">
        <v>1</v>
      </c>
      <c r="F82" s="47">
        <v>0</v>
      </c>
      <c r="G82" s="52">
        <f t="shared" si="0"/>
        <v>0</v>
      </c>
    </row>
    <row r="83" spans="1:10" ht="25.5">
      <c r="A83" s="90" t="s">
        <v>27</v>
      </c>
      <c r="B83" s="1" t="s">
        <v>73</v>
      </c>
      <c r="C83" s="5" t="s">
        <v>39</v>
      </c>
      <c r="D83" s="4" t="s">
        <v>67</v>
      </c>
      <c r="E83" s="33">
        <v>1</v>
      </c>
      <c r="F83" s="47">
        <v>0</v>
      </c>
      <c r="G83" s="52">
        <f t="shared" si="0"/>
        <v>0</v>
      </c>
    </row>
    <row r="84" spans="1:10" ht="38.25">
      <c r="A84" s="90" t="s">
        <v>28</v>
      </c>
      <c r="B84" s="1" t="s">
        <v>73</v>
      </c>
      <c r="C84" s="5" t="s">
        <v>81</v>
      </c>
      <c r="D84" s="4" t="s">
        <v>68</v>
      </c>
      <c r="E84" s="33">
        <v>1</v>
      </c>
      <c r="F84" s="47">
        <v>0</v>
      </c>
      <c r="G84" s="52">
        <f t="shared" si="0"/>
        <v>0</v>
      </c>
    </row>
    <row r="85" spans="1:10" ht="51">
      <c r="A85" s="90" t="s">
        <v>29</v>
      </c>
      <c r="B85" s="1" t="s">
        <v>73</v>
      </c>
      <c r="C85" s="5" t="s">
        <v>40</v>
      </c>
      <c r="D85" s="4" t="s">
        <v>45</v>
      </c>
      <c r="E85" s="33">
        <v>10</v>
      </c>
      <c r="F85" s="47">
        <v>0</v>
      </c>
      <c r="G85" s="52">
        <f t="shared" si="0"/>
        <v>0</v>
      </c>
    </row>
    <row r="86" spans="1:10">
      <c r="A86" s="124">
        <v>51</v>
      </c>
      <c r="B86" s="107" t="s">
        <v>73</v>
      </c>
      <c r="C86" s="9" t="s">
        <v>61</v>
      </c>
      <c r="D86" s="139" t="s">
        <v>68</v>
      </c>
      <c r="E86" s="141">
        <v>1</v>
      </c>
      <c r="F86" s="128">
        <v>0</v>
      </c>
      <c r="G86" s="126">
        <f t="shared" si="0"/>
        <v>0</v>
      </c>
    </row>
    <row r="87" spans="1:10" ht="25.5">
      <c r="A87" s="125"/>
      <c r="B87" s="109"/>
      <c r="C87" s="11" t="s">
        <v>62</v>
      </c>
      <c r="D87" s="140"/>
      <c r="E87" s="142"/>
      <c r="F87" s="129"/>
      <c r="G87" s="127"/>
    </row>
    <row r="88" spans="1:10" s="2" customFormat="1">
      <c r="A88" s="39" t="s">
        <v>95</v>
      </c>
      <c r="B88" s="14"/>
      <c r="C88" s="8" t="s">
        <v>41</v>
      </c>
      <c r="D88" s="3"/>
      <c r="E88" s="34"/>
      <c r="G88" s="54">
        <f>SUM(G89:G92)</f>
        <v>0</v>
      </c>
      <c r="I88" s="6"/>
      <c r="J88" s="6"/>
    </row>
    <row r="89" spans="1:10" ht="63.75">
      <c r="A89" s="87" t="s">
        <v>133</v>
      </c>
      <c r="B89" s="1" t="s">
        <v>73</v>
      </c>
      <c r="C89" s="26" t="s">
        <v>96</v>
      </c>
      <c r="D89" s="88" t="s">
        <v>67</v>
      </c>
      <c r="E89" s="89">
        <v>2</v>
      </c>
      <c r="F89" s="59">
        <v>0</v>
      </c>
      <c r="G89" s="52">
        <f>E89*F89</f>
        <v>0</v>
      </c>
    </row>
    <row r="90" spans="1:10">
      <c r="A90" s="90" t="s">
        <v>135</v>
      </c>
      <c r="B90" s="1" t="s">
        <v>73</v>
      </c>
      <c r="C90" s="13" t="s">
        <v>42</v>
      </c>
      <c r="D90" s="88" t="s">
        <v>67</v>
      </c>
      <c r="E90" s="89">
        <v>2</v>
      </c>
      <c r="F90" s="47">
        <v>0</v>
      </c>
      <c r="G90" s="52">
        <f>E90*F90</f>
        <v>0</v>
      </c>
    </row>
    <row r="91" spans="1:10" ht="25.5">
      <c r="A91" s="87" t="s">
        <v>150</v>
      </c>
      <c r="B91" s="1" t="s">
        <v>73</v>
      </c>
      <c r="C91" s="5" t="s">
        <v>43</v>
      </c>
      <c r="D91" s="88" t="s">
        <v>67</v>
      </c>
      <c r="E91" s="89">
        <v>2</v>
      </c>
      <c r="F91" s="47">
        <v>0</v>
      </c>
      <c r="G91" s="52">
        <f>E91*F91</f>
        <v>0</v>
      </c>
    </row>
    <row r="92" spans="1:10" ht="63.75">
      <c r="A92" s="90" t="s">
        <v>151</v>
      </c>
      <c r="B92" s="1" t="s">
        <v>73</v>
      </c>
      <c r="C92" s="5" t="s">
        <v>97</v>
      </c>
      <c r="D92" s="4" t="s">
        <v>68</v>
      </c>
      <c r="E92" s="33">
        <v>1</v>
      </c>
      <c r="F92" s="47">
        <v>0</v>
      </c>
      <c r="G92" s="52">
        <f>E92*F92</f>
        <v>0</v>
      </c>
    </row>
    <row r="93" spans="1:10" s="2" customFormat="1">
      <c r="A93" s="39" t="s">
        <v>101</v>
      </c>
      <c r="B93" s="14"/>
      <c r="C93" s="8" t="s">
        <v>44</v>
      </c>
      <c r="D93" s="3"/>
      <c r="E93" s="34"/>
      <c r="F93" s="46"/>
      <c r="G93" s="54">
        <f>SUM(G94:G127)</f>
        <v>0</v>
      </c>
      <c r="I93" s="6"/>
    </row>
    <row r="94" spans="1:10" ht="119.25">
      <c r="A94" s="90" t="s">
        <v>133</v>
      </c>
      <c r="B94" s="1" t="s">
        <v>73</v>
      </c>
      <c r="C94" s="5" t="s">
        <v>98</v>
      </c>
      <c r="D94" s="4" t="s">
        <v>68</v>
      </c>
      <c r="E94" s="33">
        <v>1</v>
      </c>
      <c r="F94" s="47">
        <v>0</v>
      </c>
      <c r="G94" s="52">
        <f>E94*F94</f>
        <v>0</v>
      </c>
    </row>
    <row r="95" spans="1:10" ht="51">
      <c r="A95" s="90" t="s">
        <v>135</v>
      </c>
      <c r="B95" s="1" t="s">
        <v>73</v>
      </c>
      <c r="C95" s="5" t="s">
        <v>99</v>
      </c>
      <c r="D95" s="4" t="s">
        <v>68</v>
      </c>
      <c r="E95" s="33">
        <v>1</v>
      </c>
      <c r="F95" s="47">
        <v>0</v>
      </c>
      <c r="G95" s="52">
        <f>F95*E95</f>
        <v>0</v>
      </c>
    </row>
    <row r="96" spans="1:10" ht="51">
      <c r="A96" s="90" t="s">
        <v>150</v>
      </c>
      <c r="B96" s="1" t="s">
        <v>73</v>
      </c>
      <c r="C96" s="5" t="s">
        <v>100</v>
      </c>
      <c r="D96" s="4" t="s">
        <v>68</v>
      </c>
      <c r="E96" s="33">
        <v>1</v>
      </c>
      <c r="F96" s="47">
        <v>0</v>
      </c>
      <c r="G96" s="52">
        <f>E96*F96</f>
        <v>0</v>
      </c>
    </row>
    <row r="97" spans="1:9">
      <c r="A97" s="124" t="s">
        <v>151</v>
      </c>
      <c r="B97" s="107" t="s">
        <v>73</v>
      </c>
      <c r="C97" s="9" t="s">
        <v>46</v>
      </c>
      <c r="D97" s="107" t="s">
        <v>68</v>
      </c>
      <c r="E97" s="110">
        <v>1</v>
      </c>
      <c r="F97" s="128">
        <v>0</v>
      </c>
      <c r="G97" s="136">
        <f>E97*F97</f>
        <v>0</v>
      </c>
    </row>
    <row r="98" spans="1:9">
      <c r="A98" s="130"/>
      <c r="B98" s="108"/>
      <c r="C98" s="10" t="s">
        <v>47</v>
      </c>
      <c r="D98" s="108"/>
      <c r="E98" s="111"/>
      <c r="F98" s="131"/>
      <c r="G98" s="137"/>
    </row>
    <row r="99" spans="1:9">
      <c r="A99" s="130"/>
      <c r="B99" s="108"/>
      <c r="C99" s="10" t="s">
        <v>48</v>
      </c>
      <c r="D99" s="108"/>
      <c r="E99" s="111"/>
      <c r="F99" s="131"/>
      <c r="G99" s="137"/>
    </row>
    <row r="100" spans="1:9">
      <c r="A100" s="130"/>
      <c r="B100" s="108"/>
      <c r="C100" s="10" t="s">
        <v>49</v>
      </c>
      <c r="D100" s="108"/>
      <c r="E100" s="111"/>
      <c r="F100" s="131"/>
      <c r="G100" s="137"/>
    </row>
    <row r="101" spans="1:9">
      <c r="A101" s="130"/>
      <c r="B101" s="108"/>
      <c r="C101" s="10" t="s">
        <v>82</v>
      </c>
      <c r="D101" s="108"/>
      <c r="E101" s="111"/>
      <c r="F101" s="131"/>
      <c r="G101" s="137"/>
    </row>
    <row r="102" spans="1:9" ht="38.25">
      <c r="A102" s="130"/>
      <c r="B102" s="108"/>
      <c r="C102" s="20" t="s">
        <v>50</v>
      </c>
      <c r="D102" s="108"/>
      <c r="E102" s="111"/>
      <c r="F102" s="131"/>
      <c r="G102" s="137"/>
    </row>
    <row r="103" spans="1:9">
      <c r="A103" s="125"/>
      <c r="B103" s="109"/>
      <c r="C103" s="12" t="s">
        <v>102</v>
      </c>
      <c r="D103" s="109"/>
      <c r="E103" s="112"/>
      <c r="F103" s="129"/>
      <c r="G103" s="138"/>
    </row>
    <row r="104" spans="1:9">
      <c r="A104" s="124" t="s">
        <v>152</v>
      </c>
      <c r="B104" s="107" t="s">
        <v>73</v>
      </c>
      <c r="C104" s="9" t="s">
        <v>51</v>
      </c>
      <c r="D104" s="107" t="s">
        <v>68</v>
      </c>
      <c r="E104" s="110">
        <v>1</v>
      </c>
      <c r="F104" s="128">
        <v>0</v>
      </c>
      <c r="G104" s="126">
        <f>E104*F104</f>
        <v>0</v>
      </c>
    </row>
    <row r="105" spans="1:9" ht="27.75">
      <c r="A105" s="125"/>
      <c r="B105" s="109"/>
      <c r="C105" s="11" t="s">
        <v>103</v>
      </c>
      <c r="D105" s="109"/>
      <c r="E105" s="112"/>
      <c r="F105" s="129"/>
      <c r="G105" s="127" t="s">
        <v>208</v>
      </c>
    </row>
    <row r="106" spans="1:9" s="22" customFormat="1">
      <c r="A106" s="124" t="s">
        <v>153</v>
      </c>
      <c r="B106" s="139" t="s">
        <v>73</v>
      </c>
      <c r="C106" s="21" t="s">
        <v>83</v>
      </c>
      <c r="D106" s="139" t="s">
        <v>68</v>
      </c>
      <c r="E106" s="141">
        <v>1</v>
      </c>
      <c r="F106" s="145">
        <v>0</v>
      </c>
      <c r="G106" s="148">
        <f>E106*F106</f>
        <v>0</v>
      </c>
      <c r="I106" s="6"/>
    </row>
    <row r="107" spans="1:9">
      <c r="A107" s="130"/>
      <c r="B107" s="143"/>
      <c r="C107" s="10" t="s">
        <v>52</v>
      </c>
      <c r="D107" s="143"/>
      <c r="E107" s="144"/>
      <c r="F107" s="146"/>
      <c r="G107" s="149"/>
    </row>
    <row r="108" spans="1:9">
      <c r="A108" s="130"/>
      <c r="B108" s="143"/>
      <c r="C108" s="10" t="s">
        <v>53</v>
      </c>
      <c r="D108" s="143"/>
      <c r="E108" s="144"/>
      <c r="F108" s="146"/>
      <c r="G108" s="149"/>
    </row>
    <row r="109" spans="1:9" ht="38.25">
      <c r="A109" s="125"/>
      <c r="B109" s="140" t="s">
        <v>136</v>
      </c>
      <c r="C109" s="11" t="s">
        <v>104</v>
      </c>
      <c r="D109" s="140"/>
      <c r="E109" s="142"/>
      <c r="F109" s="147"/>
      <c r="G109" s="150"/>
    </row>
    <row r="110" spans="1:9">
      <c r="A110" s="124" t="s">
        <v>154</v>
      </c>
      <c r="B110" s="139" t="s">
        <v>73</v>
      </c>
      <c r="C110" s="9" t="s">
        <v>84</v>
      </c>
      <c r="D110" s="139" t="s">
        <v>68</v>
      </c>
      <c r="E110" s="141">
        <v>1</v>
      </c>
      <c r="F110" s="145">
        <v>0</v>
      </c>
      <c r="G110" s="148">
        <f>E110*F110</f>
        <v>0</v>
      </c>
    </row>
    <row r="111" spans="1:9" ht="18" customHeight="1">
      <c r="A111" s="125"/>
      <c r="B111" s="140"/>
      <c r="C111" s="12" t="s">
        <v>105</v>
      </c>
      <c r="D111" s="140"/>
      <c r="E111" s="142"/>
      <c r="F111" s="147"/>
      <c r="G111" s="150"/>
    </row>
    <row r="112" spans="1:9" ht="27.75">
      <c r="A112" s="90" t="s">
        <v>155</v>
      </c>
      <c r="B112" s="1" t="s">
        <v>73</v>
      </c>
      <c r="C112" s="5" t="s">
        <v>106</v>
      </c>
      <c r="D112" s="88" t="s">
        <v>68</v>
      </c>
      <c r="E112" s="33">
        <v>1</v>
      </c>
      <c r="F112" s="47">
        <v>0</v>
      </c>
      <c r="G112" s="52">
        <f>E112*F112</f>
        <v>0</v>
      </c>
    </row>
    <row r="113" spans="1:7">
      <c r="A113" s="90" t="s">
        <v>156</v>
      </c>
      <c r="B113" s="1" t="s">
        <v>73</v>
      </c>
      <c r="C113" s="13" t="s">
        <v>34</v>
      </c>
      <c r="D113" s="1" t="s">
        <v>45</v>
      </c>
      <c r="E113" s="35">
        <v>4</v>
      </c>
      <c r="F113" s="58">
        <v>0</v>
      </c>
      <c r="G113" s="52">
        <f>E113*F113</f>
        <v>0</v>
      </c>
    </row>
    <row r="114" spans="1:7">
      <c r="A114" s="90" t="s">
        <v>157</v>
      </c>
      <c r="B114" s="1" t="s">
        <v>73</v>
      </c>
      <c r="C114" s="5" t="s">
        <v>7</v>
      </c>
      <c r="D114" s="4" t="s">
        <v>67</v>
      </c>
      <c r="E114" s="33">
        <v>3</v>
      </c>
      <c r="F114" s="58">
        <v>0</v>
      </c>
      <c r="G114" s="52">
        <f t="shared" ref="G114:G120" si="1">E114*F114</f>
        <v>0</v>
      </c>
    </row>
    <row r="115" spans="1:7">
      <c r="A115" s="151" t="s">
        <v>158</v>
      </c>
      <c r="B115" s="107" t="s">
        <v>73</v>
      </c>
      <c r="C115" s="9" t="s">
        <v>54</v>
      </c>
      <c r="D115" s="107" t="s">
        <v>67</v>
      </c>
      <c r="E115" s="110">
        <v>1</v>
      </c>
      <c r="F115" s="113">
        <v>0</v>
      </c>
      <c r="G115" s="126">
        <f>E115*F115</f>
        <v>0</v>
      </c>
    </row>
    <row r="116" spans="1:7">
      <c r="A116" s="151"/>
      <c r="B116" s="109"/>
      <c r="C116" s="12" t="s">
        <v>55</v>
      </c>
      <c r="D116" s="109"/>
      <c r="E116" s="112"/>
      <c r="F116" s="115"/>
      <c r="G116" s="127"/>
    </row>
    <row r="117" spans="1:7">
      <c r="A117" s="90" t="s">
        <v>159</v>
      </c>
      <c r="B117" s="1" t="s">
        <v>73</v>
      </c>
      <c r="C117" s="13" t="s">
        <v>56</v>
      </c>
      <c r="D117" s="1" t="s">
        <v>45</v>
      </c>
      <c r="E117" s="35">
        <v>1</v>
      </c>
      <c r="F117" s="47">
        <v>0</v>
      </c>
      <c r="G117" s="52">
        <f t="shared" si="1"/>
        <v>0</v>
      </c>
    </row>
    <row r="118" spans="1:7">
      <c r="A118" s="124" t="s">
        <v>160</v>
      </c>
      <c r="B118" s="107" t="s">
        <v>73</v>
      </c>
      <c r="C118" s="9" t="s">
        <v>146</v>
      </c>
      <c r="D118" s="107" t="s">
        <v>67</v>
      </c>
      <c r="E118" s="110">
        <v>1</v>
      </c>
      <c r="F118" s="128">
        <v>0</v>
      </c>
      <c r="G118" s="126">
        <f t="shared" si="1"/>
        <v>0</v>
      </c>
    </row>
    <row r="119" spans="1:7">
      <c r="A119" s="125"/>
      <c r="B119" s="109"/>
      <c r="C119" s="12" t="s">
        <v>145</v>
      </c>
      <c r="D119" s="109"/>
      <c r="E119" s="112"/>
      <c r="F119" s="129"/>
      <c r="G119" s="127"/>
    </row>
    <row r="120" spans="1:7">
      <c r="A120" s="124" t="s">
        <v>161</v>
      </c>
      <c r="B120" s="107" t="s">
        <v>73</v>
      </c>
      <c r="C120" s="9" t="s">
        <v>57</v>
      </c>
      <c r="D120" s="107" t="s">
        <v>68</v>
      </c>
      <c r="E120" s="110">
        <v>1</v>
      </c>
      <c r="F120" s="113">
        <v>0</v>
      </c>
      <c r="G120" s="126">
        <f t="shared" si="1"/>
        <v>0</v>
      </c>
    </row>
    <row r="121" spans="1:7">
      <c r="A121" s="125"/>
      <c r="B121" s="109"/>
      <c r="C121" s="12" t="s">
        <v>58</v>
      </c>
      <c r="D121" s="109"/>
      <c r="E121" s="112"/>
      <c r="F121" s="115"/>
      <c r="G121" s="127"/>
    </row>
    <row r="122" spans="1:7">
      <c r="A122" s="124" t="s">
        <v>179</v>
      </c>
      <c r="B122" s="107" t="s">
        <v>73</v>
      </c>
      <c r="C122" s="9" t="s">
        <v>142</v>
      </c>
      <c r="D122" s="107" t="s">
        <v>68</v>
      </c>
      <c r="E122" s="110">
        <v>1</v>
      </c>
      <c r="F122" s="128">
        <v>0</v>
      </c>
      <c r="G122" s="126">
        <f>E122*F122</f>
        <v>0</v>
      </c>
    </row>
    <row r="123" spans="1:7">
      <c r="A123" s="125"/>
      <c r="B123" s="109"/>
      <c r="C123" s="12" t="s">
        <v>59</v>
      </c>
      <c r="D123" s="109"/>
      <c r="E123" s="112"/>
      <c r="F123" s="129"/>
      <c r="G123" s="127"/>
    </row>
    <row r="124" spans="1:7">
      <c r="A124" s="124" t="s">
        <v>180</v>
      </c>
      <c r="B124" s="107" t="s">
        <v>73</v>
      </c>
      <c r="C124" s="9" t="s">
        <v>85</v>
      </c>
      <c r="D124" s="107" t="s">
        <v>45</v>
      </c>
      <c r="E124" s="110">
        <v>30</v>
      </c>
      <c r="F124" s="128">
        <v>0</v>
      </c>
      <c r="G124" s="126">
        <f>E124*F124</f>
        <v>0</v>
      </c>
    </row>
    <row r="125" spans="1:7">
      <c r="A125" s="125"/>
      <c r="B125" s="109"/>
      <c r="C125" s="12" t="s">
        <v>60</v>
      </c>
      <c r="D125" s="109"/>
      <c r="E125" s="112"/>
      <c r="F125" s="129"/>
      <c r="G125" s="127"/>
    </row>
    <row r="126" spans="1:7">
      <c r="A126" s="124" t="s">
        <v>181</v>
      </c>
      <c r="B126" s="104" t="s">
        <v>73</v>
      </c>
      <c r="C126" s="9" t="s">
        <v>61</v>
      </c>
      <c r="D126" s="152" t="s">
        <v>68</v>
      </c>
      <c r="E126" s="154">
        <v>1</v>
      </c>
      <c r="F126" s="113">
        <v>0</v>
      </c>
      <c r="G126" s="133">
        <f>E126*F126</f>
        <v>0</v>
      </c>
    </row>
    <row r="127" spans="1:7" ht="25.5">
      <c r="A127" s="125" t="s">
        <v>181</v>
      </c>
      <c r="B127" s="106"/>
      <c r="C127" s="11" t="s">
        <v>62</v>
      </c>
      <c r="D127" s="153"/>
      <c r="E127" s="155"/>
      <c r="F127" s="115"/>
      <c r="G127" s="134"/>
    </row>
    <row r="128" spans="1:7">
      <c r="A128" s="90" t="s">
        <v>182</v>
      </c>
      <c r="B128" s="1" t="s">
        <v>73</v>
      </c>
      <c r="C128" s="13" t="s">
        <v>107</v>
      </c>
      <c r="D128" s="1" t="s">
        <v>68</v>
      </c>
      <c r="E128" s="35">
        <v>2</v>
      </c>
      <c r="F128" s="47">
        <v>0</v>
      </c>
      <c r="G128" s="52">
        <f>E128*F128</f>
        <v>0</v>
      </c>
    </row>
    <row r="129" spans="1:9">
      <c r="A129" s="60" t="s">
        <v>109</v>
      </c>
      <c r="B129" s="1"/>
      <c r="C129" s="27" t="s">
        <v>210</v>
      </c>
      <c r="D129" s="1"/>
      <c r="E129" s="35"/>
      <c r="F129" s="47"/>
      <c r="G129" s="61">
        <f>SUM(G130:G136)</f>
        <v>0</v>
      </c>
    </row>
    <row r="130" spans="1:9" ht="63.75">
      <c r="A130" s="90" t="s">
        <v>183</v>
      </c>
      <c r="B130" s="1" t="s">
        <v>73</v>
      </c>
      <c r="C130" s="5" t="s">
        <v>108</v>
      </c>
      <c r="D130" s="4" t="s">
        <v>67</v>
      </c>
      <c r="E130" s="33">
        <v>1</v>
      </c>
      <c r="F130" s="47">
        <v>0</v>
      </c>
      <c r="G130" s="52">
        <f t="shared" ref="G130:G136" si="2">E130*F130</f>
        <v>0</v>
      </c>
    </row>
    <row r="131" spans="1:9">
      <c r="A131" s="90" t="s">
        <v>184</v>
      </c>
      <c r="B131" s="1" t="s">
        <v>73</v>
      </c>
      <c r="C131" s="5" t="s">
        <v>203</v>
      </c>
      <c r="D131" s="4" t="s">
        <v>67</v>
      </c>
      <c r="E131" s="33">
        <v>1</v>
      </c>
      <c r="F131" s="47">
        <v>0</v>
      </c>
      <c r="G131" s="52">
        <f t="shared" si="2"/>
        <v>0</v>
      </c>
    </row>
    <row r="132" spans="1:9" ht="25.5">
      <c r="A132" s="90" t="s">
        <v>185</v>
      </c>
      <c r="B132" s="1" t="s">
        <v>73</v>
      </c>
      <c r="C132" s="5" t="s">
        <v>3</v>
      </c>
      <c r="D132" s="4" t="s">
        <v>68</v>
      </c>
      <c r="E132" s="33">
        <v>2</v>
      </c>
      <c r="F132" s="45">
        <v>0</v>
      </c>
      <c r="G132" s="52">
        <f t="shared" si="2"/>
        <v>0</v>
      </c>
    </row>
    <row r="133" spans="1:9">
      <c r="A133" s="90" t="s">
        <v>186</v>
      </c>
      <c r="B133" s="1" t="s">
        <v>73</v>
      </c>
      <c r="C133" s="5" t="s">
        <v>7</v>
      </c>
      <c r="D133" s="4" t="s">
        <v>67</v>
      </c>
      <c r="E133" s="33">
        <v>3</v>
      </c>
      <c r="F133" s="45">
        <v>0</v>
      </c>
      <c r="G133" s="52">
        <f t="shared" si="2"/>
        <v>0</v>
      </c>
    </row>
    <row r="134" spans="1:9">
      <c r="A134" s="90" t="s">
        <v>187</v>
      </c>
      <c r="B134" s="1" t="s">
        <v>73</v>
      </c>
      <c r="C134" s="5" t="s">
        <v>8</v>
      </c>
      <c r="D134" s="4" t="s">
        <v>67</v>
      </c>
      <c r="E134" s="33">
        <v>2</v>
      </c>
      <c r="F134" s="45">
        <v>0</v>
      </c>
      <c r="G134" s="52">
        <f t="shared" si="2"/>
        <v>0</v>
      </c>
    </row>
    <row r="135" spans="1:9">
      <c r="A135" s="90" t="s">
        <v>188</v>
      </c>
      <c r="B135" s="1" t="s">
        <v>73</v>
      </c>
      <c r="C135" s="13" t="s">
        <v>147</v>
      </c>
      <c r="D135" s="1" t="s">
        <v>45</v>
      </c>
      <c r="E135" s="35">
        <v>0.5</v>
      </c>
      <c r="F135" s="45">
        <v>0</v>
      </c>
      <c r="G135" s="52">
        <f t="shared" si="2"/>
        <v>0</v>
      </c>
    </row>
    <row r="136" spans="1:9">
      <c r="A136" s="90" t="s">
        <v>189</v>
      </c>
      <c r="B136" s="1" t="s">
        <v>73</v>
      </c>
      <c r="C136" s="13" t="s">
        <v>148</v>
      </c>
      <c r="D136" s="1" t="s">
        <v>45</v>
      </c>
      <c r="E136" s="35">
        <v>5</v>
      </c>
      <c r="F136" s="45">
        <v>0</v>
      </c>
      <c r="G136" s="52">
        <f t="shared" si="2"/>
        <v>0</v>
      </c>
    </row>
    <row r="137" spans="1:9">
      <c r="A137" s="60" t="s">
        <v>211</v>
      </c>
      <c r="B137" s="1"/>
      <c r="C137" s="27" t="s">
        <v>212</v>
      </c>
      <c r="D137" s="1"/>
      <c r="E137" s="35"/>
      <c r="F137" s="45"/>
      <c r="G137" s="61">
        <f>SUM(G138:G161)</f>
        <v>0</v>
      </c>
    </row>
    <row r="138" spans="1:9" ht="25.5">
      <c r="A138" s="90" t="s">
        <v>190</v>
      </c>
      <c r="B138" s="1" t="s">
        <v>73</v>
      </c>
      <c r="C138" s="5" t="s">
        <v>63</v>
      </c>
      <c r="D138" s="4" t="s">
        <v>68</v>
      </c>
      <c r="E138" s="33">
        <v>1</v>
      </c>
      <c r="F138" s="47">
        <v>0</v>
      </c>
      <c r="G138" s="52">
        <f>E138*F138</f>
        <v>0</v>
      </c>
    </row>
    <row r="139" spans="1:9" ht="25.5">
      <c r="A139" s="90" t="s">
        <v>191</v>
      </c>
      <c r="B139" s="1" t="s">
        <v>73</v>
      </c>
      <c r="C139" s="5" t="s">
        <v>64</v>
      </c>
      <c r="D139" s="4" t="s">
        <v>68</v>
      </c>
      <c r="E139" s="33">
        <v>1</v>
      </c>
      <c r="F139" s="58">
        <v>0</v>
      </c>
      <c r="G139" s="52">
        <f>E139*F139</f>
        <v>0</v>
      </c>
    </row>
    <row r="140" spans="1:9" ht="25.5">
      <c r="A140" s="90" t="s">
        <v>192</v>
      </c>
      <c r="B140" s="1" t="s">
        <v>73</v>
      </c>
      <c r="C140" s="5" t="s">
        <v>86</v>
      </c>
      <c r="D140" s="4" t="s">
        <v>68</v>
      </c>
      <c r="E140" s="33">
        <v>1</v>
      </c>
      <c r="F140" s="58">
        <v>0</v>
      </c>
      <c r="G140" s="52">
        <f>E140*F140</f>
        <v>0</v>
      </c>
    </row>
    <row r="141" spans="1:9">
      <c r="A141" s="90" t="s">
        <v>193</v>
      </c>
      <c r="B141" s="1" t="s">
        <v>73</v>
      </c>
      <c r="C141" s="13" t="s">
        <v>65</v>
      </c>
      <c r="D141" s="1" t="s">
        <v>68</v>
      </c>
      <c r="E141" s="35">
        <v>5</v>
      </c>
      <c r="F141" s="58">
        <v>0</v>
      </c>
      <c r="G141" s="52">
        <f>E141*F141</f>
        <v>0</v>
      </c>
    </row>
    <row r="142" spans="1:9">
      <c r="A142" s="90" t="s">
        <v>194</v>
      </c>
      <c r="B142" s="1" t="s">
        <v>73</v>
      </c>
      <c r="C142" s="13" t="s">
        <v>66</v>
      </c>
      <c r="D142" s="1" t="s">
        <v>68</v>
      </c>
      <c r="E142" s="35">
        <v>2</v>
      </c>
      <c r="F142" s="58">
        <v>0</v>
      </c>
      <c r="G142" s="52">
        <f>E142*F142</f>
        <v>0</v>
      </c>
    </row>
    <row r="143" spans="1:9" s="23" customFormat="1" ht="21" customHeight="1">
      <c r="A143" s="39"/>
      <c r="B143" s="14"/>
      <c r="C143" s="27" t="s">
        <v>111</v>
      </c>
      <c r="D143" s="28"/>
      <c r="E143" s="36"/>
      <c r="F143" s="49"/>
      <c r="G143" s="56"/>
      <c r="I143" s="6"/>
    </row>
    <row r="144" spans="1:9" s="2" customFormat="1">
      <c r="A144" s="39"/>
      <c r="B144" s="29"/>
      <c r="C144" s="8" t="s">
        <v>112</v>
      </c>
      <c r="D144" s="3"/>
      <c r="E144" s="34"/>
      <c r="F144" s="50"/>
      <c r="G144" s="57"/>
      <c r="I144" s="6"/>
    </row>
    <row r="145" spans="1:10">
      <c r="A145" s="90" t="s">
        <v>133</v>
      </c>
      <c r="B145" s="1" t="s">
        <v>73</v>
      </c>
      <c r="C145" s="13" t="s">
        <v>116</v>
      </c>
      <c r="D145" s="14" t="s">
        <v>67</v>
      </c>
      <c r="E145" s="37">
        <v>3</v>
      </c>
      <c r="F145" s="47">
        <v>0</v>
      </c>
      <c r="G145" s="52">
        <f>E145*F145</f>
        <v>0</v>
      </c>
    </row>
    <row r="146" spans="1:10">
      <c r="A146" s="90" t="s">
        <v>135</v>
      </c>
      <c r="B146" s="1" t="s">
        <v>73</v>
      </c>
      <c r="C146" s="13" t="s">
        <v>117</v>
      </c>
      <c r="D146" s="14" t="s">
        <v>67</v>
      </c>
      <c r="E146" s="37">
        <v>2</v>
      </c>
      <c r="F146" s="47">
        <v>0</v>
      </c>
      <c r="G146" s="52">
        <f t="shared" ref="G146:G160" si="3">E146*F146</f>
        <v>0</v>
      </c>
    </row>
    <row r="147" spans="1:10">
      <c r="A147" s="90" t="s">
        <v>150</v>
      </c>
      <c r="B147" s="1" t="s">
        <v>73</v>
      </c>
      <c r="C147" s="13" t="s">
        <v>118</v>
      </c>
      <c r="D147" s="14" t="s">
        <v>67</v>
      </c>
      <c r="E147" s="37">
        <v>3</v>
      </c>
      <c r="F147" s="47">
        <v>0</v>
      </c>
      <c r="G147" s="52">
        <f t="shared" si="3"/>
        <v>0</v>
      </c>
    </row>
    <row r="148" spans="1:10">
      <c r="A148" s="90" t="s">
        <v>151</v>
      </c>
      <c r="B148" s="1" t="s">
        <v>73</v>
      </c>
      <c r="C148" s="13" t="s">
        <v>119</v>
      </c>
      <c r="D148" s="14" t="s">
        <v>68</v>
      </c>
      <c r="E148" s="37">
        <v>3</v>
      </c>
      <c r="F148" s="47">
        <v>0</v>
      </c>
      <c r="G148" s="52">
        <f t="shared" si="3"/>
        <v>0</v>
      </c>
    </row>
    <row r="149" spans="1:10">
      <c r="A149" s="90" t="s">
        <v>152</v>
      </c>
      <c r="B149" s="1" t="s">
        <v>73</v>
      </c>
      <c r="C149" s="13" t="s">
        <v>120</v>
      </c>
      <c r="D149" s="14" t="s">
        <v>67</v>
      </c>
      <c r="E149" s="37">
        <v>2</v>
      </c>
      <c r="F149" s="47">
        <v>0</v>
      </c>
      <c r="G149" s="52">
        <f t="shared" si="3"/>
        <v>0</v>
      </c>
    </row>
    <row r="150" spans="1:10">
      <c r="A150" s="90" t="s">
        <v>153</v>
      </c>
      <c r="B150" s="1" t="s">
        <v>73</v>
      </c>
      <c r="C150" s="5" t="s">
        <v>121</v>
      </c>
      <c r="D150" s="4" t="s">
        <v>67</v>
      </c>
      <c r="E150" s="33">
        <v>1</v>
      </c>
      <c r="F150" s="47">
        <v>0</v>
      </c>
      <c r="G150" s="52">
        <f t="shared" si="3"/>
        <v>0</v>
      </c>
    </row>
    <row r="151" spans="1:10" s="2" customFormat="1">
      <c r="A151" s="40"/>
      <c r="B151" s="14"/>
      <c r="C151" s="8" t="s">
        <v>113</v>
      </c>
      <c r="D151" s="3"/>
      <c r="E151" s="34"/>
      <c r="F151" s="46"/>
      <c r="G151" s="57">
        <f>SUM(G152:G161)</f>
        <v>0</v>
      </c>
      <c r="I151" s="6"/>
      <c r="J151" s="6"/>
    </row>
    <row r="152" spans="1:10">
      <c r="A152" s="90" t="s">
        <v>154</v>
      </c>
      <c r="B152" s="1" t="s">
        <v>73</v>
      </c>
      <c r="C152" s="13" t="s">
        <v>122</v>
      </c>
      <c r="D152" s="1" t="s">
        <v>67</v>
      </c>
      <c r="E152" s="35">
        <v>3</v>
      </c>
      <c r="F152" s="47">
        <v>0</v>
      </c>
      <c r="G152" s="52">
        <f t="shared" si="3"/>
        <v>0</v>
      </c>
    </row>
    <row r="153" spans="1:10">
      <c r="A153" s="90" t="s">
        <v>155</v>
      </c>
      <c r="B153" s="1" t="s">
        <v>73</v>
      </c>
      <c r="C153" s="13" t="s">
        <v>123</v>
      </c>
      <c r="D153" s="1" t="s">
        <v>110</v>
      </c>
      <c r="E153" s="35">
        <v>3</v>
      </c>
      <c r="F153" s="47">
        <v>0</v>
      </c>
      <c r="G153" s="52">
        <f t="shared" si="3"/>
        <v>0</v>
      </c>
    </row>
    <row r="154" spans="1:10">
      <c r="A154" s="90" t="s">
        <v>156</v>
      </c>
      <c r="B154" s="1" t="s">
        <v>73</v>
      </c>
      <c r="C154" s="13" t="s">
        <v>124</v>
      </c>
      <c r="D154" s="1" t="s">
        <v>110</v>
      </c>
      <c r="E154" s="35">
        <v>3</v>
      </c>
      <c r="F154" s="47">
        <v>0</v>
      </c>
      <c r="G154" s="52">
        <f t="shared" si="3"/>
        <v>0</v>
      </c>
    </row>
    <row r="155" spans="1:10">
      <c r="A155" s="90" t="s">
        <v>157</v>
      </c>
      <c r="B155" s="1" t="s">
        <v>73</v>
      </c>
      <c r="C155" s="13" t="s">
        <v>125</v>
      </c>
      <c r="D155" s="1" t="s">
        <v>110</v>
      </c>
      <c r="E155" s="35">
        <v>3</v>
      </c>
      <c r="F155" s="47">
        <v>0</v>
      </c>
      <c r="G155" s="52">
        <f t="shared" si="3"/>
        <v>0</v>
      </c>
    </row>
    <row r="156" spans="1:10">
      <c r="A156" s="90" t="s">
        <v>158</v>
      </c>
      <c r="B156" s="1" t="s">
        <v>73</v>
      </c>
      <c r="C156" s="13" t="s">
        <v>126</v>
      </c>
      <c r="D156" s="1" t="s">
        <v>68</v>
      </c>
      <c r="E156" s="35">
        <v>3</v>
      </c>
      <c r="F156" s="47">
        <v>0</v>
      </c>
      <c r="G156" s="52">
        <f t="shared" si="3"/>
        <v>0</v>
      </c>
    </row>
    <row r="157" spans="1:10">
      <c r="A157" s="90" t="s">
        <v>159</v>
      </c>
      <c r="B157" s="1" t="s">
        <v>73</v>
      </c>
      <c r="C157" s="13" t="s">
        <v>127</v>
      </c>
      <c r="D157" s="1" t="s">
        <v>68</v>
      </c>
      <c r="E157" s="35">
        <v>3</v>
      </c>
      <c r="F157" s="47">
        <v>0</v>
      </c>
      <c r="G157" s="52">
        <f t="shared" si="3"/>
        <v>0</v>
      </c>
    </row>
    <row r="158" spans="1:10">
      <c r="A158" s="90" t="s">
        <v>160</v>
      </c>
      <c r="B158" s="1" t="s">
        <v>73</v>
      </c>
      <c r="C158" s="13" t="s">
        <v>128</v>
      </c>
      <c r="D158" s="1" t="s">
        <v>68</v>
      </c>
      <c r="E158" s="35">
        <v>2</v>
      </c>
      <c r="F158" s="47">
        <v>0</v>
      </c>
      <c r="G158" s="52">
        <f t="shared" si="3"/>
        <v>0</v>
      </c>
    </row>
    <row r="159" spans="1:10" s="2" customFormat="1">
      <c r="A159" s="40"/>
      <c r="B159" s="14"/>
      <c r="C159" s="8" t="s">
        <v>114</v>
      </c>
      <c r="D159" s="3"/>
      <c r="E159" s="34"/>
      <c r="F159" s="46"/>
      <c r="G159" s="57"/>
      <c r="I159" s="6"/>
    </row>
    <row r="160" spans="1:10">
      <c r="A160" s="90" t="s">
        <v>161</v>
      </c>
      <c r="B160" s="1" t="s">
        <v>73</v>
      </c>
      <c r="C160" s="13" t="s">
        <v>129</v>
      </c>
      <c r="D160" s="1" t="s">
        <v>67</v>
      </c>
      <c r="E160" s="35">
        <v>3</v>
      </c>
      <c r="F160" s="47">
        <v>0</v>
      </c>
      <c r="G160" s="52">
        <f t="shared" si="3"/>
        <v>0</v>
      </c>
    </row>
    <row r="161" spans="1:7">
      <c r="A161" s="90" t="s">
        <v>179</v>
      </c>
      <c r="B161" s="1" t="s">
        <v>73</v>
      </c>
      <c r="C161" s="13" t="s">
        <v>130</v>
      </c>
      <c r="D161" s="1" t="s">
        <v>67</v>
      </c>
      <c r="E161" s="35">
        <v>1</v>
      </c>
      <c r="F161" s="47">
        <v>0</v>
      </c>
      <c r="G161" s="52">
        <f>E161*F161</f>
        <v>0</v>
      </c>
    </row>
    <row r="162" spans="1:7">
      <c r="A162" s="90"/>
      <c r="B162" s="1"/>
      <c r="C162" s="13"/>
      <c r="D162" s="1"/>
      <c r="E162" s="35"/>
      <c r="F162" s="47"/>
      <c r="G162" s="52"/>
    </row>
    <row r="163" spans="1:7">
      <c r="A163" s="90"/>
      <c r="B163" s="1"/>
      <c r="C163" s="13"/>
      <c r="D163" s="1"/>
      <c r="E163" s="35"/>
      <c r="F163" s="47"/>
      <c r="G163" s="52"/>
    </row>
    <row r="164" spans="1:7">
      <c r="A164" s="60" t="s">
        <v>213</v>
      </c>
      <c r="B164" s="1"/>
      <c r="C164" s="27" t="s">
        <v>214</v>
      </c>
      <c r="D164" s="1"/>
      <c r="E164" s="35"/>
      <c r="F164" s="47"/>
      <c r="G164" s="61">
        <f>SUM(G165)</f>
        <v>0</v>
      </c>
    </row>
    <row r="165" spans="1:7" ht="13.5" thickBot="1">
      <c r="A165" s="63">
        <v>1</v>
      </c>
      <c r="B165" s="41" t="s">
        <v>73</v>
      </c>
      <c r="C165" s="64" t="s">
        <v>215</v>
      </c>
      <c r="D165" s="65" t="s">
        <v>216</v>
      </c>
      <c r="E165" s="66">
        <v>1</v>
      </c>
      <c r="F165" s="67">
        <v>0</v>
      </c>
      <c r="G165" s="68">
        <f>E165*F165</f>
        <v>0</v>
      </c>
    </row>
  </sheetData>
  <mergeCells count="141">
    <mergeCell ref="F126:F127"/>
    <mergeCell ref="G126:G127"/>
    <mergeCell ref="A126:A127"/>
    <mergeCell ref="B126:B127"/>
    <mergeCell ref="D126:D127"/>
    <mergeCell ref="E126:E127"/>
    <mergeCell ref="F122:F123"/>
    <mergeCell ref="G122:G123"/>
    <mergeCell ref="A124:A125"/>
    <mergeCell ref="B124:B125"/>
    <mergeCell ref="D124:D125"/>
    <mergeCell ref="E124:E125"/>
    <mergeCell ref="F124:F125"/>
    <mergeCell ref="G124:G125"/>
    <mergeCell ref="A122:A123"/>
    <mergeCell ref="B122:B123"/>
    <mergeCell ref="D122:D123"/>
    <mergeCell ref="E122:E123"/>
    <mergeCell ref="F118:F119"/>
    <mergeCell ref="G118:G119"/>
    <mergeCell ref="A120:A121"/>
    <mergeCell ref="B120:B121"/>
    <mergeCell ref="D120:D121"/>
    <mergeCell ref="E120:E121"/>
    <mergeCell ref="F120:F121"/>
    <mergeCell ref="G120:G121"/>
    <mergeCell ref="A118:A119"/>
    <mergeCell ref="B118:B119"/>
    <mergeCell ref="D118:D119"/>
    <mergeCell ref="E118:E119"/>
    <mergeCell ref="F110:F111"/>
    <mergeCell ref="G110:G111"/>
    <mergeCell ref="A115:A116"/>
    <mergeCell ref="B115:B116"/>
    <mergeCell ref="D115:D116"/>
    <mergeCell ref="E115:E116"/>
    <mergeCell ref="F115:F116"/>
    <mergeCell ref="G115:G116"/>
    <mergeCell ref="A110:A111"/>
    <mergeCell ref="B110:B111"/>
    <mergeCell ref="D110:D111"/>
    <mergeCell ref="E110:E111"/>
    <mergeCell ref="F104:F105"/>
    <mergeCell ref="G104:G105"/>
    <mergeCell ref="A106:A109"/>
    <mergeCell ref="B106:B109"/>
    <mergeCell ref="D106:D109"/>
    <mergeCell ref="E106:E109"/>
    <mergeCell ref="F106:F109"/>
    <mergeCell ref="G106:G109"/>
    <mergeCell ref="A104:A105"/>
    <mergeCell ref="B104:B105"/>
    <mergeCell ref="D104:D105"/>
    <mergeCell ref="E104:E105"/>
    <mergeCell ref="F86:F87"/>
    <mergeCell ref="G86:G87"/>
    <mergeCell ref="A97:A103"/>
    <mergeCell ref="B97:B103"/>
    <mergeCell ref="D97:D103"/>
    <mergeCell ref="E97:E103"/>
    <mergeCell ref="F97:F103"/>
    <mergeCell ref="G97:G103"/>
    <mergeCell ref="A86:A87"/>
    <mergeCell ref="B86:B87"/>
    <mergeCell ref="D86:D87"/>
    <mergeCell ref="E86:E87"/>
    <mergeCell ref="F42:F45"/>
    <mergeCell ref="G42:G45"/>
    <mergeCell ref="A47:A48"/>
    <mergeCell ref="B47:B48"/>
    <mergeCell ref="D47:D48"/>
    <mergeCell ref="E47:E48"/>
    <mergeCell ref="F47:F48"/>
    <mergeCell ref="G47:G48"/>
    <mergeCell ref="A42:A45"/>
    <mergeCell ref="B42:B45"/>
    <mergeCell ref="D42:D45"/>
    <mergeCell ref="E42:E45"/>
    <mergeCell ref="F35:F36"/>
    <mergeCell ref="G35:G36"/>
    <mergeCell ref="A40:A41"/>
    <mergeCell ref="B40:B41"/>
    <mergeCell ref="D40:D41"/>
    <mergeCell ref="E40:E41"/>
    <mergeCell ref="F40:F41"/>
    <mergeCell ref="G40:G41"/>
    <mergeCell ref="A35:A36"/>
    <mergeCell ref="B35:B36"/>
    <mergeCell ref="D35:D36"/>
    <mergeCell ref="E35:E36"/>
    <mergeCell ref="F30:F32"/>
    <mergeCell ref="G30:G32"/>
    <mergeCell ref="A33:A34"/>
    <mergeCell ref="B33:B34"/>
    <mergeCell ref="D33:D34"/>
    <mergeCell ref="E33:E34"/>
    <mergeCell ref="F33:F34"/>
    <mergeCell ref="G33:G34"/>
    <mergeCell ref="A30:A32"/>
    <mergeCell ref="B30:B32"/>
    <mergeCell ref="D30:D32"/>
    <mergeCell ref="E30:E32"/>
    <mergeCell ref="A26:A29"/>
    <mergeCell ref="B26:B29"/>
    <mergeCell ref="D26:D29"/>
    <mergeCell ref="E26:E29"/>
    <mergeCell ref="A15:A16"/>
    <mergeCell ref="B15:B16"/>
    <mergeCell ref="D15:D16"/>
    <mergeCell ref="F26:F29"/>
    <mergeCell ref="G26:G29"/>
    <mergeCell ref="A19:A20"/>
    <mergeCell ref="B19:B20"/>
    <mergeCell ref="D19:D20"/>
    <mergeCell ref="E19:E20"/>
    <mergeCell ref="A17:A18"/>
    <mergeCell ref="B17:B18"/>
    <mergeCell ref="D17:D18"/>
    <mergeCell ref="E17:E18"/>
    <mergeCell ref="F17:F18"/>
    <mergeCell ref="G17:G18"/>
    <mergeCell ref="E15:E16"/>
    <mergeCell ref="A13:A14"/>
    <mergeCell ref="B13:B14"/>
    <mergeCell ref="D13:D14"/>
    <mergeCell ref="E13:E14"/>
    <mergeCell ref="F13:F14"/>
    <mergeCell ref="G13:G14"/>
    <mergeCell ref="F15:F16"/>
    <mergeCell ref="G15:G16"/>
    <mergeCell ref="F19:F20"/>
    <mergeCell ref="G19:G20"/>
    <mergeCell ref="A5:F5"/>
    <mergeCell ref="A9:A12"/>
    <mergeCell ref="B9:B12"/>
    <mergeCell ref="D9:D12"/>
    <mergeCell ref="E9:E12"/>
    <mergeCell ref="F9:F12"/>
    <mergeCell ref="C3:G3"/>
    <mergeCell ref="C2:G2"/>
    <mergeCell ref="G9:G12"/>
  </mergeCells>
  <phoneticPr fontId="5" type="noConversion"/>
  <pageMargins left="0.75" right="0.75" top="1" bottom="1" header="0.5" footer="0.5"/>
  <pageSetup paperSize="9" scale="69" orientation="portrait" verticalDpi="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str tytuł</vt:lpstr>
      <vt:lpstr>tab el scalonych</vt:lpstr>
      <vt:lpstr>Przedmiar robót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Boguszkowo_PW_opis_techniczny_04.doc</dc:title>
  <dc:creator>template</dc:creator>
  <cp:lastModifiedBy>Korczak2P</cp:lastModifiedBy>
  <cp:lastPrinted>2013-02-04T11:29:20Z</cp:lastPrinted>
  <dcterms:created xsi:type="dcterms:W3CDTF">2011-07-30T08:38:24Z</dcterms:created>
  <dcterms:modified xsi:type="dcterms:W3CDTF">2013-02-04T11:53:37Z</dcterms:modified>
</cp:coreProperties>
</file>